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o\Desktop\"/>
    </mc:Choice>
  </mc:AlternateContent>
  <xr:revisionPtr revIDLastSave="0" documentId="13_ncr:1_{0DDE4C0E-2045-404E-A1C0-B1895D52B2B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FBA I ketv" sheetId="4" r:id="rId1"/>
    <sheet name="VRA I ketv" sheetId="6" r:id="rId2"/>
    <sheet name="4 priedas" sheetId="7" r:id="rId3"/>
  </sheets>
  <definedNames>
    <definedName name="_xlnm.Print_Titles" localSheetId="0">'FBA I ketv'!$19:$19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7" l="1"/>
  <c r="M23" i="7"/>
  <c r="L22" i="7"/>
  <c r="K22" i="7"/>
  <c r="J22" i="7"/>
  <c r="I22" i="7"/>
  <c r="H22" i="7"/>
  <c r="G22" i="7"/>
  <c r="F22" i="7"/>
  <c r="E22" i="7"/>
  <c r="D22" i="7"/>
  <c r="C22" i="7"/>
  <c r="M22" i="7" s="1"/>
  <c r="M21" i="7"/>
  <c r="M20" i="7"/>
  <c r="L19" i="7"/>
  <c r="K19" i="7"/>
  <c r="J19" i="7"/>
  <c r="I19" i="7"/>
  <c r="H19" i="7"/>
  <c r="G19" i="7"/>
  <c r="F19" i="7"/>
  <c r="E19" i="7"/>
  <c r="D19" i="7"/>
  <c r="M19" i="7" s="1"/>
  <c r="C19" i="7"/>
  <c r="M18" i="7"/>
  <c r="M17" i="7"/>
  <c r="L16" i="7"/>
  <c r="K16" i="7"/>
  <c r="J16" i="7"/>
  <c r="I16" i="7"/>
  <c r="H16" i="7"/>
  <c r="G16" i="7"/>
  <c r="F16" i="7"/>
  <c r="E16" i="7"/>
  <c r="M16" i="7" s="1"/>
  <c r="D16" i="7"/>
  <c r="C16" i="7"/>
  <c r="M15" i="7"/>
  <c r="M14" i="7"/>
  <c r="L13" i="7"/>
  <c r="L25" i="7" s="1"/>
  <c r="K13" i="7"/>
  <c r="K25" i="7" s="1"/>
  <c r="J13" i="7"/>
  <c r="J25" i="7" s="1"/>
  <c r="I13" i="7"/>
  <c r="I25" i="7" s="1"/>
  <c r="H13" i="7"/>
  <c r="H25" i="7" s="1"/>
  <c r="G13" i="7"/>
  <c r="G25" i="7" s="1"/>
  <c r="F13" i="7"/>
  <c r="F25" i="7" s="1"/>
  <c r="E13" i="7"/>
  <c r="E25" i="7" s="1"/>
  <c r="D13" i="7"/>
  <c r="D25" i="7" s="1"/>
  <c r="C13" i="7"/>
  <c r="M13" i="7" s="1"/>
  <c r="C25" i="7" l="1"/>
  <c r="M25" i="7" s="1"/>
  <c r="I47" i="6" l="1"/>
  <c r="H47" i="6"/>
  <c r="I31" i="6"/>
  <c r="H31" i="6"/>
  <c r="H28" i="6"/>
  <c r="I22" i="6"/>
  <c r="H22" i="6"/>
  <c r="H21" i="6" s="1"/>
  <c r="H46" i="6" s="1"/>
  <c r="H54" i="6" s="1"/>
  <c r="H56" i="6" s="1"/>
  <c r="I21" i="6"/>
  <c r="I46" i="6" s="1"/>
  <c r="I54" i="6" s="1"/>
  <c r="I56" i="6" s="1"/>
  <c r="G90" i="4" l="1"/>
  <c r="F90" i="4"/>
  <c r="G86" i="4"/>
  <c r="F86" i="4"/>
  <c r="G84" i="4"/>
  <c r="F84" i="4"/>
  <c r="G75" i="4"/>
  <c r="F75" i="4"/>
  <c r="G69" i="4"/>
  <c r="F69" i="4"/>
  <c r="F64" i="4" s="1"/>
  <c r="G65" i="4"/>
  <c r="F65" i="4"/>
  <c r="G64" i="4"/>
  <c r="G59" i="4"/>
  <c r="G94" i="4" s="1"/>
  <c r="F59" i="4"/>
  <c r="G49" i="4"/>
  <c r="F49" i="4"/>
  <c r="G42" i="4"/>
  <c r="G41" i="4" s="1"/>
  <c r="F42" i="4"/>
  <c r="F41" i="4" s="1"/>
  <c r="G27" i="4"/>
  <c r="F27" i="4"/>
  <c r="G21" i="4"/>
  <c r="F21" i="4"/>
  <c r="G20" i="4"/>
  <c r="G58" i="4" s="1"/>
  <c r="F20" i="4"/>
  <c r="F94" i="4" l="1"/>
  <c r="F5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8D96304C-3CCA-46FE-B578-2FFC08A37271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D4203B49-81D1-4213-A1C0-0E3447EFEEEA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3002B256-30FF-409C-9ACD-B3DE488B0503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E7B0C110-7D7D-4ED9-84E7-448F1DBB08D2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5776ADFC-2885-4649-9FAE-A344E08275CB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A14001BD-D5B2-4C1E-BFBB-E5AC509FCE18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49475249-C73F-455E-BBE1-5069BC5BDB26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31C1FE8-A2CA-453A-A788-A77C1DD81B84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60CCFB7B-3404-462E-B67F-5CBC02DB6273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FFFC8F04-D267-4699-A5F6-2E72CE93D708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4DB2987E-85B8-4927-8273-7ECA1B8FE3ED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86DA8CAC-DCAA-4313-AA21-3E6F1183E89A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F41669B2-CFEB-47C3-A5F4-B78843CA2C63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9068CBEE-F21F-43C6-AD8E-A7254E76D5FF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5188154B-1430-4E3C-A043-CCC62DCA54AC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6946A851-950B-49B0-AEE0-0685A5C86D38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7C11F94B-8C75-43DA-ADDB-92491DE8C642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62A397A6-3386-4AD3-A3B7-744E9A8000A3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8492934E-7533-4D00-9854-ED183BF362DC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77F08B8A-34BB-4778-B4A1-110C78A6ABCC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3AF37CCF-7D6F-48D7-8F3A-11F365C89C84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B977AA10-31F1-462E-BD37-B600918E4D68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B15F2129-823C-4BFD-8411-8F535870BC3E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DAEDBA5-AABF-4EBA-8545-DE5902564EBB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DEFF3F8-294B-43F5-989A-804F25D0AF8F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ACB9914B-2A66-49CA-8394-D1C67D204108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C4199379-C010-4213-8BF0-3627F4F0B4F7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8D2A3106-334E-43F2-AE47-894EFF24F9B1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DB3C823C-5F4F-4F8B-93F7-15075F111134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AABF5B63-93C1-4AF6-9569-64414D7F61D7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1396DC18-ACF9-494E-B4F9-9C073BE859FC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DD570DA2-34AB-459C-9EC9-DB49654FE541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3F7F7F09-60D9-4947-8834-79EC04C0C542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91FDF8C5-D6F8-4B2B-BA8F-C74441F733BA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79BB6800-4D05-4B7F-8BAA-9C13AD01BEC2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EE9B1830-CA1C-4D3C-AFB0-F5D39126FA96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4FDD1279-E8BE-4727-AF40-5C18CE9A71AD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C67F10B3-8742-4071-9687-1FE869C0FADD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C693EF42-20DC-40CA-8BC9-933B8611158F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 xr:uid="{5EB018C5-BED0-49B1-B65B-5115C6ECE92E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1C18F719-9A7C-40D3-907F-24A8ABC30463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C29A48DA-30AF-4275-A86B-B4FEEB742915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3C40E608-B441-433B-B243-31358776B354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A709202D-EF02-4F3B-BCDB-C21DFEB4182B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D6A1F128-B67C-481C-BE07-558114D6ED37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FFFB76B8-DD3D-4E29-B2E4-ACD74CBA1509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6BB6684A-3660-41E6-8456-BCFDC375A1A2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7B64EA79-07DA-42AD-8997-06F1E2DA1782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355CF37D-115C-4AB4-A32B-8445CA898A11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2FAF9B25-C100-4939-BA75-10E7150345AD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419013D6-4EA4-40E7-9170-D285504F8EFE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F7BD4E14-AADB-4CB5-B149-41F45D7B5DE6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CA632644-4ED7-459A-B925-FEDA4CA8F608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3BCCAF94-1956-44C9-8375-733D4DF97FC8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C3CBEFB9-2F01-4A0B-B873-0BA7F2B58E1A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670274D1-E333-47F6-BC20-F6DD49B2D1A6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58A81E4F-33B1-4D74-9696-FD1CAB037B78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61FEDA71-554B-454B-8F9A-11939DE8DADE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097517C1-B5FE-493E-BE67-938225A8DB63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 xr:uid="{42554972-4D9E-4B70-9D04-39DA665D2C98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5C3546B1-EA99-435F-8EBB-C923C9FAA2CE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355DBA34-AC08-4075-A9F4-B9B138BC6D13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58748098-FF57-4115-9ECA-C7A254598CC4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15FB9CB9-B276-4A95-A98D-8D41BD3757F1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49F98567-E329-4171-9448-B7149934687C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E6F2FA3B-0C8A-4706-A962-45C0C9AFF90A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E54C5D1E-B22F-4E11-A39C-95F1B961C246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CD5E54B2-1950-4C98-B5D2-4D15FC00F0A6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17A981B9-E204-4DED-A351-E8CB3990C547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B3E2475A-6C47-469F-A045-9825DDAB030F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72C55C91-64B3-47B3-970A-1221B487AAA2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BB0F53FB-99E3-4C64-A859-1C14849AC2F1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5ACB54DF-10E5-4719-BFB6-8C26DF852D77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A85125A9-0153-4551-BFB4-23932276FEEC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CA76F83E-2E0B-4511-9413-4BE56478BA3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778C701D-D0E6-4E3A-828F-0352D0E3F5D7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28DC6849-F824-46FB-BDF2-06EBA32A1DC5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B90E6427-2714-4A1A-96BE-995BC8418E48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F02AABB6-23A3-41CC-910A-0B85B2460AE9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76C544D3-DEFD-4121-9857-2793DCE0A7A4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E4DF23F4-F001-4052-81A8-4994BF394EEA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ACDD8593-EB27-41C4-92A3-8F0586169DBC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F471CF15-B96E-4F7E-A799-3662AF03D40E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ADC88023-FC36-473D-B6A6-2850CDA53152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8BFE51C2-E34E-46EE-AB85-003705A66C35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E8CF2AD4-F499-4CF4-856C-50A8028C2AB6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3A8116FE-95EA-4FFB-8C6D-E039447169AC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68BAA6AA-7FA0-4FB7-BD04-B2F7E5A46F96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9D83D614-8430-4EB8-A2A8-D8EEB9AEFF22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11A93E3D-3541-42FD-9D67-49D9F947141F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B4F05BA6-DEA1-4098-AA79-77338435E5EC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DAE1BABC-D239-48D1-8EFA-3DBA9CC1D5AB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4F26C299-D591-40F1-95A3-919F8C1D72D4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051EFE20-538F-4D3A-A496-69634824C82A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7FF42F8A-D347-47A6-BC5E-C0D2DC803DB4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6BC1AADE-40F3-4EDE-B300-7E98D402B657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6A1F1495-8177-474A-8C00-A5CBC905598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223959BE-D881-4BD8-82D0-A9357EF2929F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B6325BFA-CD64-489A-BC5E-EE9EBAC968BD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 xr:uid="{68C7A213-89F1-4CA7-BF07-B658AE4B5D31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C8C3FAE8-A15B-40A6-B32C-7137852E96C8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254187C0-45DB-47CD-B0C8-112DE2A823F1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23DC4159-9601-453A-BA54-F734C0248A9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8109CCA1-B636-4696-91EB-F9D7937FD14E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1843C603-FA0C-47E6-8C2F-3CF67F11A0DB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B0B6DCFA-2063-40DE-BEC0-6D4679159FE4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<sst xmlns="http://schemas.openxmlformats.org/spreadsheetml/2006/main" count="378" uniqueCount="283">
  <si>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</si>
  <si>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</si>
  <si>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</si>
  <si>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</si>
  <si>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</si>
  <si>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</si>
  <si>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</si>
  <si>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</si>
  <si>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</si>
  <si>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</si>
  <si>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</si>
  <si>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</si>
  <si>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</si>
  <si>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</si>
  <si>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</si>
  <si>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</si>
  <si>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</si>
  <si>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</si>
  <si>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</si>
  <si>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</si>
  <si>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</si>
  <si>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</si>
  <si>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</si>
  <si>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</si>
  <si>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</si>
  <si>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</si>
  <si>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</si>
  <si>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</si>
  <si>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</si>
  <si>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</si>
  <si>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</si>
  <si>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</si>
  <si>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</si>
  <si>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</si>
  <si>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</si>
  <si>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</si>
  <si>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</si>
  <si>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</si>
  <si>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</si>
  <si>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</si>
  <si>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</si>
  <si>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</si>
  <si>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</si>
  <si>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</si>
  <si>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</si>
  <si>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</si>
  <si>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</si>
  <si>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</si>
  <si>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</si>
  <si>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</si>
  <si>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</si>
  <si>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</si>
  <si>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</si>
  <si>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</si>
  <si>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</si>
  <si>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</si>
  <si>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</si>
  <si>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</si>
  <si>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</si>
  <si>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</si>
  <si>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</si>
  <si>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</si>
  <si>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</si>
  <si>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</si>
  <si>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</si>
  <si>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</si>
  <si>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</si>
  <si>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</si>
  <si>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</si>
  <si>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</si>
  <si>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</si>
  <si>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</si>
  <si>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</si>
  <si>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</si>
  <si>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</si>
  <si>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</si>
  <si>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</si>
  <si>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</si>
  <si>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</si>
  <si>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</si>
  <si>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</si>
  <si>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</si>
  <si>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</si>
  <si>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</si>
  <si>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</si>
  <si>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</si>
  <si>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</si>
  <si>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</si>
  <si>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</si>
  <si>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</si>
  <si>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</si>
  <si>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</si>
  <si>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</si>
  <si>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</si>
  <si>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</si>
  <si>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</si>
  <si>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</si>
  <si>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</si>
  <si>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</si>
  <si>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</si>
  <si>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</si>
  <si>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</si>
  <si>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</si>
  <si>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</si>
  <si>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</si>
  <si>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</si>
  <si>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</si>
  <si>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</si>
  <si>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</si>
  <si>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</si>
  <si>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</si>
  <si>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</si>
  <si>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</si>
  <si>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</si>
  <si>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</si>
  <si>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</si>
  <si>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</si>
  <si>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</si>
  <si>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</si>
  <si>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</si>
  <si>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</si>
  <si>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</si>
  <si>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</si>
  <si>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</si>
  <si>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</si>
  <si>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</si>
  <si>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</si>
  <si>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</si>
  <si>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</si>
  <si>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</si>
  <si>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</si>
  <si>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</si>
  <si>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Gargždų lopšelis - darželis "Gintarėlis"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</si>
  <si>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</si>
  <si>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</si>
  <si>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</si>
  <si>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</si>
  <si>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</si>
  <si>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</si>
  <si>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</si>
  <si>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</si>
  <si>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</si>
  <si>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</si>
  <si>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</si>
  <si>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</si>
  <si>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</si>
  <si>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</si>
  <si>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</si>
  <si>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</si>
  <si>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</si>
  <si>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</si>
  <si>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</si>
  <si>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</si>
  <si>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</si>
  <si>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</si>
  <si>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</si>
  <si>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</si>
  <si>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</si>
  <si>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</si>
  <si>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</si>
  <si>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</si>
  <si>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</si>
  <si>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</si>
  <si>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</si>
  <si>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</si>
  <si>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</si>
  <si>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</si>
  <si>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</si>
  <si>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</si>
  <si>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</si>
  <si>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</si>
  <si>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</si>
  <si>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</si>
  <si>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</si>
  <si>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</si>
  <si>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</si>
  <si>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</si>
  <si>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</si>
  <si>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</si>
  <si>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</si>
  <si>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</si>
  <si>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</si>
  <si>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</si>
  <si>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</si>
  <si>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</si>
  <si>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</si>
  <si>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</si>
  <si>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</si>
  <si>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</si>
  <si>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</si>
  <si>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</si>
  <si>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</si>
  <si>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</si>
  <si>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</si>
  <si>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</si>
  <si>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</si>
  <si>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</si>
  <si>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</si>
  <si>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</si>
  <si>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</si>
  <si>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</si>
  <si>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</si>
  <si>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</si>
  <si>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</si>
  <si>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</si>
  <si>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</si>
  <si>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</si>
  <si>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</si>
  <si>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</si>
  <si>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</si>
  <si>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</si>
  <si>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</si>
  <si>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</si>
  <si>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</si>
  <si>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</si>
  <si>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</si>
  <si>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Direktorė</t>
  </si>
  <si>
    <t>Alė Šimaitienė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</si>
  <si>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</si>
  <si>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</si>
  <si>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</si>
  <si>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</si>
  <si>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</si>
  <si>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</si>
  <si>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</si>
  <si>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</si>
  <si>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</si>
  <si>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</si>
  <si>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</si>
  <si>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</si>
  <si>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</si>
  <si>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</si>
  <si>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</si>
  <si>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</si>
  <si>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</si>
  <si>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</si>
  <si>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</si>
  <si>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</si>
  <si>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</si>
  <si>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</si>
  <si>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</si>
  <si>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</si>
  <si>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</si>
  <si>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</si>
  <si>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</si>
  <si>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</si>
  <si>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</si>
  <si>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</si>
  <si>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</si>
  <si>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</si>
  <si>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</si>
  <si>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191789161, Melioratorių 16, Gargždai</t>
  </si>
  <si>
    <t>PAGAL  2020.03.31 D. DUOMENIS</t>
  </si>
  <si>
    <t xml:space="preserve">2020.05.08 Nr.     </t>
  </si>
  <si>
    <t xml:space="preserve">Pateikimo valiuta ir tikslumas: eurais 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</si>
  <si>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</si>
  <si>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</si>
  <si>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</si>
  <si>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</si>
  <si>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</si>
  <si>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</si>
  <si>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</si>
  <si>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</si>
  <si>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</si>
  <si>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 xml:space="preserve">                                  Vyr. buhalterė</t>
  </si>
  <si>
    <t>Kristina Narvilė</t>
  </si>
  <si>
    <t xml:space="preserve">2020.05.08  Nr.     </t>
  </si>
  <si>
    <t>Pateikimo valiuta ir tikslumas: eurais</t>
  </si>
  <si>
    <t>P21</t>
  </si>
  <si>
    <t>P22</t>
  </si>
  <si>
    <t xml:space="preserve">_______________________________________________________                     </t>
  </si>
  <si>
    <t xml:space="preserve">                   Alė Šimaitienė</t>
  </si>
  <si>
    <t>______________________________________________________</t>
  </si>
  <si>
    <t>____________</t>
  </si>
  <si>
    <t xml:space="preserve">                      Kristina Narvilė</t>
  </si>
  <si>
    <t>Gargždų lopšelis-darželis "Gintarėlis"  2020-03-31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</si>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</sst>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NewRoman,Bold"/>
    </font>
    <font>
      <b/>
      <sz val="10"/>
      <name val="Arial"/>
      <family val="2"/>
      <charset val="186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u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NewRoman,Bold"/>
      <charset val="186"/>
    </font>
    <font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u/>
      <sz val="11"/>
      <name val="Arial"/>
      <family val="2"/>
      <charset val="186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ill="1" applyAlignment="1">
      <alignment horizontal="center"/>
    </xf>
    <xf numFmtId="0" fontId="7" fillId="2" borderId="0" xfId="0" applyFont="1" applyFill="1" applyAlignment="1">
      <alignment wrapText="1"/>
    </xf>
    <xf numFmtId="0" fontId="8" fillId="0" borderId="0" xfId="0" applyFont="1"/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21" fillId="0" borderId="2" xfId="0" applyFont="1" applyBorder="1" applyAlignment="1">
      <alignment horizontal="left" vertical="center"/>
    </xf>
    <xf numFmtId="0" fontId="31" fillId="0" borderId="3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topLeftCell="A82" zoomScaleNormal="100" zoomScaleSheetLayoutView="100" workbookViewId="0">
      <selection activeCell="M100" sqref="M100"/>
    </sheetView>
  </sheetViews>
  <sheetFormatPr defaultRowHeight="12.75"/>
  <cols>
    <col min="1" max="1" width="10.5703125" style="6" customWidth="1"/>
    <col min="2" max="2" width="3.140625" style="57" customWidth="1"/>
    <col min="3" max="3" width="2.7109375" style="57" customWidth="1"/>
    <col min="4" max="4" width="59" style="57" customWidth="1"/>
    <col min="5" max="5" width="7.7109375" style="57" customWidth="1"/>
    <col min="6" max="6" width="11.85546875" style="6" customWidth="1"/>
    <col min="7" max="7" width="12.85546875" style="6" customWidth="1"/>
    <col min="8" max="8" width="5.28515625" style="6" customWidth="1"/>
    <col min="9" max="16384" width="9.140625" style="6"/>
  </cols>
  <sheetData>
    <row r="1" spans="1:7">
      <c r="E1" s="68"/>
    </row>
    <row r="2" spans="1:7">
      <c r="E2" s="131" t="s">
        <v>94</v>
      </c>
      <c r="F2" s="132"/>
      <c r="G2" s="132"/>
    </row>
    <row r="3" spans="1:7">
      <c r="E3" s="133" t="s">
        <v>112</v>
      </c>
      <c r="F3" s="134"/>
      <c r="G3" s="134"/>
    </row>
    <row r="5" spans="1:7">
      <c r="A5" s="141" t="s">
        <v>93</v>
      </c>
      <c r="B5" s="142"/>
      <c r="C5" s="142"/>
      <c r="D5" s="142"/>
      <c r="E5" s="142"/>
      <c r="F5" s="140"/>
      <c r="G5" s="140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135" t="s">
        <v>132</v>
      </c>
      <c r="B7" s="136"/>
      <c r="C7" s="136"/>
      <c r="D7" s="136"/>
      <c r="E7" s="136"/>
      <c r="F7" s="137"/>
      <c r="G7" s="137"/>
    </row>
    <row r="8" spans="1:7">
      <c r="A8" s="138" t="s">
        <v>113</v>
      </c>
      <c r="B8" s="139"/>
      <c r="C8" s="139"/>
      <c r="D8" s="139"/>
      <c r="E8" s="139"/>
      <c r="F8" s="140"/>
      <c r="G8" s="140"/>
    </row>
    <row r="9" spans="1:7" ht="12.75" customHeight="1">
      <c r="A9" s="147" t="s">
        <v>251</v>
      </c>
      <c r="B9" s="148"/>
      <c r="C9" s="148"/>
      <c r="D9" s="148"/>
      <c r="E9" s="148"/>
      <c r="F9" s="149"/>
      <c r="G9" s="149"/>
    </row>
    <row r="10" spans="1:7">
      <c r="A10" s="151" t="s">
        <v>114</v>
      </c>
      <c r="B10" s="152"/>
      <c r="C10" s="152"/>
      <c r="D10" s="152"/>
      <c r="E10" s="152"/>
      <c r="F10" s="153"/>
      <c r="G10" s="153"/>
    </row>
    <row r="11" spans="1:7">
      <c r="A11" s="153"/>
      <c r="B11" s="153"/>
      <c r="C11" s="153"/>
      <c r="D11" s="153"/>
      <c r="E11" s="153"/>
      <c r="F11" s="153"/>
      <c r="G11" s="153"/>
    </row>
    <row r="12" spans="1:7">
      <c r="A12" s="150"/>
      <c r="B12" s="140"/>
      <c r="C12" s="140"/>
      <c r="D12" s="140"/>
      <c r="E12" s="140"/>
    </row>
    <row r="13" spans="1:7">
      <c r="A13" s="141" t="s">
        <v>0</v>
      </c>
      <c r="B13" s="142"/>
      <c r="C13" s="142"/>
      <c r="D13" s="142"/>
      <c r="E13" s="142"/>
      <c r="F13" s="154"/>
      <c r="G13" s="154"/>
    </row>
    <row r="14" spans="1:7">
      <c r="A14" s="141" t="s">
        <v>252</v>
      </c>
      <c r="B14" s="142"/>
      <c r="C14" s="142"/>
      <c r="D14" s="142"/>
      <c r="E14" s="142"/>
      <c r="F14" s="154"/>
      <c r="G14" s="154"/>
    </row>
    <row r="15" spans="1:7">
      <c r="A15" s="58"/>
      <c r="B15" s="59"/>
      <c r="C15" s="59"/>
      <c r="D15" s="59"/>
      <c r="E15" s="59"/>
      <c r="F15" s="60"/>
      <c r="G15" s="60"/>
    </row>
    <row r="16" spans="1:7">
      <c r="A16" s="147" t="s">
        <v>253</v>
      </c>
      <c r="B16" s="155"/>
      <c r="C16" s="155"/>
      <c r="D16" s="155"/>
      <c r="E16" s="155"/>
      <c r="F16" s="156"/>
      <c r="G16" s="156"/>
    </row>
    <row r="17" spans="1:7">
      <c r="A17" s="138" t="s">
        <v>1</v>
      </c>
      <c r="B17" s="138"/>
      <c r="C17" s="138"/>
      <c r="D17" s="138"/>
      <c r="E17" s="138"/>
      <c r="F17" s="157"/>
      <c r="G17" s="157"/>
    </row>
    <row r="18" spans="1:7" ht="12.75" customHeight="1">
      <c r="A18" s="58"/>
      <c r="B18" s="54"/>
      <c r="C18" s="54"/>
      <c r="D18" s="158" t="s">
        <v>254</v>
      </c>
      <c r="E18" s="158"/>
      <c r="F18" s="158"/>
      <c r="G18" s="158"/>
    </row>
    <row r="19" spans="1:7" ht="67.5" customHeight="1">
      <c r="A19" s="63" t="s">
        <v>2</v>
      </c>
      <c r="B19" s="144" t="s">
        <v>3</v>
      </c>
      <c r="C19" s="145"/>
      <c r="D19" s="146"/>
      <c r="E19" s="2" t="s">
        <v>4</v>
      </c>
      <c r="F19" s="1" t="s">
        <v>5</v>
      </c>
      <c r="G19" s="1" t="s">
        <v>6</v>
      </c>
    </row>
    <row r="20" spans="1:7" s="57" customFormat="1" ht="12.75" customHeight="1">
      <c r="A20" s="1" t="s">
        <v>7</v>
      </c>
      <c r="B20" s="7" t="s">
        <v>8</v>
      </c>
      <c r="C20" s="21"/>
      <c r="D20" s="8"/>
      <c r="E20" s="16" t="s">
        <v>255</v>
      </c>
      <c r="F20" s="41">
        <f>SUM(F21,F27,F38,F39)</f>
        <v>220372.48999999996</v>
      </c>
      <c r="G20" s="41">
        <f>SUM(G21,G27,G38,G39)</f>
        <v>223668.12999999995</v>
      </c>
    </row>
    <row r="21" spans="1:7" s="57" customFormat="1" ht="12.75" customHeight="1">
      <c r="A21" s="20" t="s">
        <v>9</v>
      </c>
      <c r="B21" s="22" t="s">
        <v>96</v>
      </c>
      <c r="C21" s="9"/>
      <c r="D21" s="10"/>
      <c r="E21" s="16"/>
      <c r="F21" s="42">
        <f>SUM(F22:F26)</f>
        <v>2.0300000000002001</v>
      </c>
      <c r="G21" s="42">
        <f>SUM(G22:G26)</f>
        <v>2.0300000000002001</v>
      </c>
    </row>
    <row r="22" spans="1:7" s="57" customFormat="1" ht="12.75" customHeight="1">
      <c r="A22" s="16" t="s">
        <v>10</v>
      </c>
      <c r="B22" s="4"/>
      <c r="C22" s="28" t="s">
        <v>11</v>
      </c>
      <c r="D22" s="18"/>
      <c r="E22" s="36"/>
      <c r="F22" s="42"/>
      <c r="G22" s="42"/>
    </row>
    <row r="23" spans="1:7" s="57" customFormat="1" ht="12.75" customHeight="1">
      <c r="A23" s="16" t="s">
        <v>12</v>
      </c>
      <c r="B23" s="4"/>
      <c r="C23" s="28" t="s">
        <v>116</v>
      </c>
      <c r="D23" s="19"/>
      <c r="E23" s="37"/>
      <c r="F23" s="42">
        <v>2.0300000000002001</v>
      </c>
      <c r="G23" s="42">
        <v>2.0300000000002001</v>
      </c>
    </row>
    <row r="24" spans="1:7" s="57" customFormat="1" ht="12.75" customHeight="1">
      <c r="A24" s="16" t="s">
        <v>13</v>
      </c>
      <c r="B24" s="4"/>
      <c r="C24" s="28" t="s">
        <v>14</v>
      </c>
      <c r="D24" s="19"/>
      <c r="E24" s="37"/>
      <c r="F24" s="42"/>
      <c r="G24" s="42"/>
    </row>
    <row r="25" spans="1:7" s="57" customFormat="1" ht="12.75" customHeight="1">
      <c r="A25" s="16" t="s">
        <v>15</v>
      </c>
      <c r="B25" s="4"/>
      <c r="C25" s="28" t="s">
        <v>121</v>
      </c>
      <c r="D25" s="19"/>
      <c r="E25" s="20"/>
      <c r="F25" s="42"/>
      <c r="G25" s="42"/>
    </row>
    <row r="26" spans="1:7" s="57" customFormat="1" ht="12.75" customHeight="1">
      <c r="A26" s="34" t="s">
        <v>92</v>
      </c>
      <c r="B26" s="4"/>
      <c r="C26" s="17" t="s">
        <v>81</v>
      </c>
      <c r="D26" s="18"/>
      <c r="E26" s="20"/>
      <c r="F26" s="42"/>
      <c r="G26" s="42"/>
    </row>
    <row r="27" spans="1:7" s="57" customFormat="1" ht="12.75" customHeight="1">
      <c r="A27" s="12" t="s">
        <v>16</v>
      </c>
      <c r="B27" s="13" t="s">
        <v>17</v>
      </c>
      <c r="C27" s="14"/>
      <c r="D27" s="15"/>
      <c r="E27" s="20" t="s">
        <v>256</v>
      </c>
      <c r="F27" s="42">
        <f>SUM(F28:F37)</f>
        <v>220370.45999999996</v>
      </c>
      <c r="G27" s="42">
        <f>SUM(G28:G37)</f>
        <v>223666.09999999995</v>
      </c>
    </row>
    <row r="28" spans="1:7" s="57" customFormat="1" ht="12.75" customHeight="1">
      <c r="A28" s="16" t="s">
        <v>18</v>
      </c>
      <c r="B28" s="4"/>
      <c r="C28" s="28" t="s">
        <v>19</v>
      </c>
      <c r="D28" s="19"/>
      <c r="E28" s="37"/>
      <c r="F28" s="42"/>
      <c r="G28" s="42"/>
    </row>
    <row r="29" spans="1:7" s="57" customFormat="1" ht="12.75" customHeight="1">
      <c r="A29" s="16" t="s">
        <v>20</v>
      </c>
      <c r="B29" s="4"/>
      <c r="C29" s="28" t="s">
        <v>21</v>
      </c>
      <c r="D29" s="19"/>
      <c r="E29" s="37"/>
      <c r="F29" s="42">
        <v>167436.14999999997</v>
      </c>
      <c r="G29" s="42">
        <v>168500.36999999997</v>
      </c>
    </row>
    <row r="30" spans="1:7" s="57" customFormat="1" ht="12.75" customHeight="1">
      <c r="A30" s="16" t="s">
        <v>22</v>
      </c>
      <c r="B30" s="4"/>
      <c r="C30" s="28" t="s">
        <v>23</v>
      </c>
      <c r="D30" s="19"/>
      <c r="E30" s="37"/>
      <c r="F30" s="42">
        <v>25965.34</v>
      </c>
      <c r="G30" s="42">
        <v>26278.44</v>
      </c>
    </row>
    <row r="31" spans="1:7" s="57" customFormat="1" ht="12.75" customHeight="1">
      <c r="A31" s="16" t="s">
        <v>24</v>
      </c>
      <c r="B31" s="4"/>
      <c r="C31" s="28" t="s">
        <v>25</v>
      </c>
      <c r="D31" s="19"/>
      <c r="E31" s="37"/>
      <c r="F31" s="42"/>
      <c r="G31" s="42"/>
    </row>
    <row r="32" spans="1:7" s="57" customFormat="1" ht="12.75" customHeight="1">
      <c r="A32" s="16" t="s">
        <v>26</v>
      </c>
      <c r="B32" s="4"/>
      <c r="C32" s="28" t="s">
        <v>27</v>
      </c>
      <c r="D32" s="19"/>
      <c r="E32" s="37"/>
      <c r="F32" s="42">
        <v>19915.870000000003</v>
      </c>
      <c r="G32" s="42">
        <v>20999.030000000006</v>
      </c>
    </row>
    <row r="33" spans="1:7" s="57" customFormat="1" ht="12.75" customHeight="1">
      <c r="A33" s="16" t="s">
        <v>28</v>
      </c>
      <c r="B33" s="4"/>
      <c r="C33" s="28" t="s">
        <v>29</v>
      </c>
      <c r="D33" s="19"/>
      <c r="E33" s="37"/>
      <c r="F33" s="42"/>
      <c r="G33" s="42"/>
    </row>
    <row r="34" spans="1:7" s="57" customFormat="1" ht="12.75" customHeight="1">
      <c r="A34" s="16" t="s">
        <v>30</v>
      </c>
      <c r="B34" s="4"/>
      <c r="C34" s="28" t="s">
        <v>31</v>
      </c>
      <c r="D34" s="19"/>
      <c r="E34" s="37"/>
      <c r="F34" s="42"/>
      <c r="G34" s="42"/>
    </row>
    <row r="35" spans="1:7" s="57" customFormat="1" ht="12.75" customHeight="1">
      <c r="A35" s="16" t="s">
        <v>32</v>
      </c>
      <c r="B35" s="4"/>
      <c r="C35" s="28" t="s">
        <v>33</v>
      </c>
      <c r="D35" s="19"/>
      <c r="E35" s="37"/>
      <c r="F35" s="42">
        <v>5955</v>
      </c>
      <c r="G35" s="42">
        <v>6719.5499999999993</v>
      </c>
    </row>
    <row r="36" spans="1:7" s="57" customFormat="1" ht="12.75" customHeight="1">
      <c r="A36" s="16" t="s">
        <v>34</v>
      </c>
      <c r="B36" s="65"/>
      <c r="C36" s="69" t="s">
        <v>115</v>
      </c>
      <c r="D36" s="70"/>
      <c r="E36" s="37"/>
      <c r="F36" s="42">
        <v>1098.0999999999999</v>
      </c>
      <c r="G36" s="42">
        <v>1168.71</v>
      </c>
    </row>
    <row r="37" spans="1:7" s="57" customFormat="1" ht="12.75" customHeight="1">
      <c r="A37" s="16" t="s">
        <v>35</v>
      </c>
      <c r="B37" s="4"/>
      <c r="C37" s="28" t="s">
        <v>123</v>
      </c>
      <c r="D37" s="19"/>
      <c r="E37" s="20"/>
      <c r="F37" s="42"/>
      <c r="G37" s="42"/>
    </row>
    <row r="38" spans="1:7" s="57" customFormat="1" ht="12.75" customHeight="1">
      <c r="A38" s="20" t="s">
        <v>36</v>
      </c>
      <c r="B38" s="3" t="s">
        <v>37</v>
      </c>
      <c r="C38" s="3"/>
      <c r="D38" s="29"/>
      <c r="E38" s="20"/>
      <c r="F38" s="42"/>
      <c r="G38" s="42"/>
    </row>
    <row r="39" spans="1:7" s="57" customFormat="1" ht="12.75" customHeight="1">
      <c r="A39" s="20" t="s">
        <v>44</v>
      </c>
      <c r="B39" s="3" t="s">
        <v>128</v>
      </c>
      <c r="C39" s="3"/>
      <c r="D39" s="29"/>
      <c r="E39" s="38"/>
      <c r="F39" s="42"/>
      <c r="G39" s="42"/>
    </row>
    <row r="40" spans="1:7" s="57" customFormat="1" ht="12.75" customHeight="1">
      <c r="A40" s="1" t="s">
        <v>45</v>
      </c>
      <c r="B40" s="7" t="s">
        <v>46</v>
      </c>
      <c r="C40" s="21"/>
      <c r="D40" s="8"/>
      <c r="E40" s="37"/>
      <c r="F40" s="42"/>
      <c r="G40" s="42"/>
    </row>
    <row r="41" spans="1:7" s="57" customFormat="1" ht="12.75" customHeight="1">
      <c r="A41" s="63" t="s">
        <v>47</v>
      </c>
      <c r="B41" s="53" t="s">
        <v>48</v>
      </c>
      <c r="C41" s="64"/>
      <c r="D41" s="66"/>
      <c r="E41" s="20"/>
      <c r="F41" s="41">
        <f>SUM(F42,F48,F49,F56,F57)</f>
        <v>112128.18</v>
      </c>
      <c r="G41" s="41">
        <f>SUM(G42,G48,G49,G56,G57)</f>
        <v>49034.130000000005</v>
      </c>
    </row>
    <row r="42" spans="1:7" s="57" customFormat="1" ht="12.75" customHeight="1">
      <c r="A42" s="71" t="s">
        <v>9</v>
      </c>
      <c r="B42" s="72" t="s">
        <v>49</v>
      </c>
      <c r="C42" s="73"/>
      <c r="D42" s="74"/>
      <c r="E42" s="20" t="s">
        <v>257</v>
      </c>
      <c r="F42" s="42">
        <f>SUM(F43:F47)</f>
        <v>1874.2300000000002</v>
      </c>
      <c r="G42" s="42">
        <f>SUM(G43:G47)</f>
        <v>2352.2199999999998</v>
      </c>
    </row>
    <row r="43" spans="1:7" s="57" customFormat="1" ht="12.75" customHeight="1">
      <c r="A43" s="75" t="s">
        <v>10</v>
      </c>
      <c r="B43" s="65"/>
      <c r="C43" s="69" t="s">
        <v>50</v>
      </c>
      <c r="D43" s="70"/>
      <c r="E43" s="37"/>
      <c r="F43" s="42"/>
      <c r="G43" s="42"/>
    </row>
    <row r="44" spans="1:7" s="57" customFormat="1" ht="12.75" customHeight="1">
      <c r="A44" s="75" t="s">
        <v>12</v>
      </c>
      <c r="B44" s="65"/>
      <c r="C44" s="69" t="s">
        <v>90</v>
      </c>
      <c r="D44" s="70"/>
      <c r="E44" s="37"/>
      <c r="F44" s="42">
        <v>1874.2300000000002</v>
      </c>
      <c r="G44" s="42">
        <v>2352.2199999999998</v>
      </c>
    </row>
    <row r="45" spans="1:7" s="57" customFormat="1">
      <c r="A45" s="75" t="s">
        <v>13</v>
      </c>
      <c r="B45" s="65"/>
      <c r="C45" s="69" t="s">
        <v>117</v>
      </c>
      <c r="D45" s="70"/>
      <c r="E45" s="37"/>
      <c r="F45" s="42"/>
      <c r="G45" s="42"/>
    </row>
    <row r="46" spans="1:7" s="57" customFormat="1">
      <c r="A46" s="75" t="s">
        <v>15</v>
      </c>
      <c r="B46" s="65"/>
      <c r="C46" s="69" t="s">
        <v>122</v>
      </c>
      <c r="D46" s="70"/>
      <c r="E46" s="37"/>
      <c r="F46" s="42"/>
      <c r="G46" s="42"/>
    </row>
    <row r="47" spans="1:7" s="57" customFormat="1" ht="12.75" customHeight="1">
      <c r="A47" s="75" t="s">
        <v>92</v>
      </c>
      <c r="B47" s="64"/>
      <c r="C47" s="159" t="s">
        <v>103</v>
      </c>
      <c r="D47" s="160"/>
      <c r="E47" s="37"/>
      <c r="F47" s="42"/>
      <c r="G47" s="42"/>
    </row>
    <row r="48" spans="1:7" s="57" customFormat="1" ht="12.75" customHeight="1">
      <c r="A48" s="71" t="s">
        <v>16</v>
      </c>
      <c r="B48" s="76" t="s">
        <v>109</v>
      </c>
      <c r="C48" s="77"/>
      <c r="D48" s="78"/>
      <c r="E48" s="20" t="s">
        <v>258</v>
      </c>
      <c r="F48" s="42">
        <v>164.31</v>
      </c>
      <c r="G48" s="42">
        <v>219.07</v>
      </c>
    </row>
    <row r="49" spans="1:7" s="57" customFormat="1" ht="12.75" customHeight="1">
      <c r="A49" s="71" t="s">
        <v>36</v>
      </c>
      <c r="B49" s="72" t="s">
        <v>97</v>
      </c>
      <c r="C49" s="73"/>
      <c r="D49" s="74"/>
      <c r="E49" s="20" t="s">
        <v>259</v>
      </c>
      <c r="F49" s="42">
        <f>SUM(F50:F55)</f>
        <v>105365.7</v>
      </c>
      <c r="G49" s="42">
        <f>SUM(G50:G55)</f>
        <v>41505.58</v>
      </c>
    </row>
    <row r="50" spans="1:7" s="57" customFormat="1" ht="12.75" customHeight="1">
      <c r="A50" s="75" t="s">
        <v>38</v>
      </c>
      <c r="B50" s="73"/>
      <c r="C50" s="79" t="s">
        <v>82</v>
      </c>
      <c r="D50" s="80"/>
      <c r="E50" s="20"/>
      <c r="F50" s="42"/>
      <c r="G50" s="42"/>
    </row>
    <row r="51" spans="1:7" s="57" customFormat="1" ht="12.75" customHeight="1">
      <c r="A51" s="81" t="s">
        <v>39</v>
      </c>
      <c r="B51" s="65"/>
      <c r="C51" s="69" t="s">
        <v>51</v>
      </c>
      <c r="D51" s="82"/>
      <c r="E51" s="83"/>
      <c r="F51" s="42"/>
      <c r="G51" s="42"/>
    </row>
    <row r="52" spans="1:7" s="57" customFormat="1" ht="12.75" customHeight="1">
      <c r="A52" s="75" t="s">
        <v>40</v>
      </c>
      <c r="B52" s="65"/>
      <c r="C52" s="69" t="s">
        <v>52</v>
      </c>
      <c r="D52" s="70"/>
      <c r="E52" s="39"/>
      <c r="F52" s="42"/>
      <c r="G52" s="42"/>
    </row>
    <row r="53" spans="1:7" s="57" customFormat="1" ht="12.75" customHeight="1">
      <c r="A53" s="75" t="s">
        <v>41</v>
      </c>
      <c r="B53" s="65"/>
      <c r="C53" s="159" t="s">
        <v>89</v>
      </c>
      <c r="D53" s="160"/>
      <c r="E53" s="39"/>
      <c r="F53" s="42">
        <v>6116.16</v>
      </c>
      <c r="G53" s="42">
        <v>9348.86</v>
      </c>
    </row>
    <row r="54" spans="1:7" s="57" customFormat="1" ht="12.75" customHeight="1">
      <c r="A54" s="75" t="s">
        <v>42</v>
      </c>
      <c r="B54" s="65"/>
      <c r="C54" s="69" t="s">
        <v>83</v>
      </c>
      <c r="D54" s="70"/>
      <c r="E54" s="39"/>
      <c r="F54" s="42">
        <v>99249.54</v>
      </c>
      <c r="G54" s="42">
        <v>32156.720000000001</v>
      </c>
    </row>
    <row r="55" spans="1:7" s="57" customFormat="1" ht="12.75" customHeight="1">
      <c r="A55" s="75" t="s">
        <v>43</v>
      </c>
      <c r="B55" s="65"/>
      <c r="C55" s="69" t="s">
        <v>53</v>
      </c>
      <c r="D55" s="70"/>
      <c r="E55" s="20"/>
      <c r="F55" s="42"/>
      <c r="G55" s="42"/>
    </row>
    <row r="56" spans="1:7" s="57" customFormat="1" ht="12.75" customHeight="1">
      <c r="A56" s="71" t="s">
        <v>44</v>
      </c>
      <c r="B56" s="52" t="s">
        <v>54</v>
      </c>
      <c r="C56" s="52"/>
      <c r="D56" s="62"/>
      <c r="E56" s="39"/>
      <c r="F56" s="42"/>
      <c r="G56" s="42"/>
    </row>
    <row r="57" spans="1:7" s="57" customFormat="1" ht="12.75" customHeight="1">
      <c r="A57" s="71" t="s">
        <v>55</v>
      </c>
      <c r="B57" s="52" t="s">
        <v>56</v>
      </c>
      <c r="C57" s="52"/>
      <c r="D57" s="62"/>
      <c r="E57" s="20" t="s">
        <v>260</v>
      </c>
      <c r="F57" s="42">
        <v>4723.9400000000005</v>
      </c>
      <c r="G57" s="42">
        <v>4957.26</v>
      </c>
    </row>
    <row r="58" spans="1:7" s="57" customFormat="1" ht="12.75" customHeight="1">
      <c r="A58" s="20"/>
      <c r="B58" s="13" t="s">
        <v>57</v>
      </c>
      <c r="C58" s="14"/>
      <c r="D58" s="15"/>
      <c r="E58" s="20"/>
      <c r="F58" s="42">
        <f>SUM(F20,F40,F41)</f>
        <v>332500.66999999993</v>
      </c>
      <c r="G58" s="42">
        <f>SUM(G20,G40,G41)</f>
        <v>272702.25999999995</v>
      </c>
    </row>
    <row r="59" spans="1:7" s="57" customFormat="1" ht="12.75" customHeight="1">
      <c r="A59" s="1" t="s">
        <v>58</v>
      </c>
      <c r="B59" s="7" t="s">
        <v>59</v>
      </c>
      <c r="C59" s="7"/>
      <c r="D59" s="32"/>
      <c r="E59" s="20" t="s">
        <v>261</v>
      </c>
      <c r="F59" s="41">
        <f>SUM(F60:F63)</f>
        <v>217631.98000000004</v>
      </c>
      <c r="G59" s="41">
        <f>SUM(G60:G63)</f>
        <v>220024.93999999992</v>
      </c>
    </row>
    <row r="60" spans="1:7" s="57" customFormat="1" ht="12.75" customHeight="1">
      <c r="A60" s="20" t="s">
        <v>9</v>
      </c>
      <c r="B60" s="3" t="s">
        <v>60</v>
      </c>
      <c r="C60" s="3"/>
      <c r="D60" s="29"/>
      <c r="E60" s="20"/>
      <c r="F60" s="42">
        <v>5.25</v>
      </c>
      <c r="G60" s="42">
        <v>1.450000000009311</v>
      </c>
    </row>
    <row r="61" spans="1:7" s="57" customFormat="1" ht="12.75" customHeight="1">
      <c r="A61" s="12" t="s">
        <v>16</v>
      </c>
      <c r="B61" s="13" t="s">
        <v>61</v>
      </c>
      <c r="C61" s="14"/>
      <c r="D61" s="15"/>
      <c r="E61" s="12"/>
      <c r="F61" s="42">
        <v>204058.09000000003</v>
      </c>
      <c r="G61" s="42">
        <v>206214.6399999999</v>
      </c>
    </row>
    <row r="62" spans="1:7" s="57" customFormat="1" ht="12.75" customHeight="1">
      <c r="A62" s="20" t="s">
        <v>36</v>
      </c>
      <c r="B62" s="161" t="s">
        <v>104</v>
      </c>
      <c r="C62" s="162"/>
      <c r="D62" s="160"/>
      <c r="E62" s="20"/>
      <c r="F62" s="42"/>
      <c r="G62" s="42"/>
    </row>
    <row r="63" spans="1:7" s="57" customFormat="1" ht="12.75" customHeight="1">
      <c r="A63" s="20" t="s">
        <v>95</v>
      </c>
      <c r="B63" s="3" t="s">
        <v>62</v>
      </c>
      <c r="C63" s="4"/>
      <c r="D63" s="55"/>
      <c r="E63" s="20"/>
      <c r="F63" s="42">
        <v>13568.640000000003</v>
      </c>
      <c r="G63" s="42">
        <v>13808.850000000002</v>
      </c>
    </row>
    <row r="64" spans="1:7" s="57" customFormat="1" ht="12.75" customHeight="1">
      <c r="A64" s="1" t="s">
        <v>63</v>
      </c>
      <c r="B64" s="7" t="s">
        <v>64</v>
      </c>
      <c r="C64" s="21"/>
      <c r="D64" s="8"/>
      <c r="E64" s="20"/>
      <c r="F64" s="41">
        <f>SUM(F65,F69)</f>
        <v>90869.25</v>
      </c>
      <c r="G64" s="41">
        <f>SUM(G65,G69)</f>
        <v>32156.720000000001</v>
      </c>
    </row>
    <row r="65" spans="1:7" s="57" customFormat="1" ht="12.75" customHeight="1">
      <c r="A65" s="20" t="s">
        <v>9</v>
      </c>
      <c r="B65" s="22" t="s">
        <v>65</v>
      </c>
      <c r="C65" s="23"/>
      <c r="D65" s="11"/>
      <c r="E65" s="20"/>
      <c r="F65" s="42">
        <f>SUM(F66:F68)</f>
        <v>0</v>
      </c>
      <c r="G65" s="42">
        <f>SUM(G66:G68)</f>
        <v>0</v>
      </c>
    </row>
    <row r="66" spans="1:7" s="57" customFormat="1">
      <c r="A66" s="16" t="s">
        <v>10</v>
      </c>
      <c r="B66" s="27"/>
      <c r="C66" s="28" t="s">
        <v>98</v>
      </c>
      <c r="D66" s="30"/>
      <c r="E66" s="39"/>
      <c r="F66" s="42"/>
      <c r="G66" s="42"/>
    </row>
    <row r="67" spans="1:7" s="57" customFormat="1" ht="12.75" customHeight="1">
      <c r="A67" s="16" t="s">
        <v>12</v>
      </c>
      <c r="B67" s="4"/>
      <c r="C67" s="28" t="s">
        <v>66</v>
      </c>
      <c r="D67" s="19"/>
      <c r="E67" s="20"/>
      <c r="F67" s="42"/>
      <c r="G67" s="42"/>
    </row>
    <row r="68" spans="1:7" s="57" customFormat="1" ht="12.75" customHeight="1">
      <c r="A68" s="16" t="s">
        <v>102</v>
      </c>
      <c r="B68" s="4"/>
      <c r="C68" s="28" t="s">
        <v>67</v>
      </c>
      <c r="D68" s="19"/>
      <c r="E68" s="38"/>
      <c r="F68" s="42"/>
      <c r="G68" s="42"/>
    </row>
    <row r="69" spans="1:7" s="49" customFormat="1" ht="12.75" customHeight="1">
      <c r="A69" s="71" t="s">
        <v>16</v>
      </c>
      <c r="B69" s="84" t="s">
        <v>68</v>
      </c>
      <c r="C69" s="85"/>
      <c r="D69" s="86"/>
      <c r="E69" s="71" t="s">
        <v>262</v>
      </c>
      <c r="F69" s="42">
        <f>SUM(F70:F75,F78:F83)</f>
        <v>90869.25</v>
      </c>
      <c r="G69" s="42">
        <f>SUM(G70:G75,G78:G83)</f>
        <v>32156.720000000001</v>
      </c>
    </row>
    <row r="70" spans="1:7" s="57" customFormat="1" ht="12.75" customHeight="1">
      <c r="A70" s="16" t="s">
        <v>18</v>
      </c>
      <c r="B70" s="4"/>
      <c r="C70" s="28" t="s">
        <v>101</v>
      </c>
      <c r="D70" s="18"/>
      <c r="E70" s="20"/>
      <c r="F70" s="42"/>
      <c r="G70" s="42"/>
    </row>
    <row r="71" spans="1:7" s="57" customFormat="1" ht="12.75" customHeight="1">
      <c r="A71" s="16" t="s">
        <v>20</v>
      </c>
      <c r="B71" s="27"/>
      <c r="C71" s="28" t="s">
        <v>107</v>
      </c>
      <c r="D71" s="30"/>
      <c r="E71" s="39"/>
      <c r="F71" s="42"/>
      <c r="G71" s="42"/>
    </row>
    <row r="72" spans="1:7" s="57" customFormat="1">
      <c r="A72" s="16" t="s">
        <v>22</v>
      </c>
      <c r="B72" s="27"/>
      <c r="C72" s="28" t="s">
        <v>99</v>
      </c>
      <c r="D72" s="30"/>
      <c r="E72" s="39"/>
      <c r="F72" s="42"/>
      <c r="G72" s="42"/>
    </row>
    <row r="73" spans="1:7" s="57" customFormat="1">
      <c r="A73" s="33" t="s">
        <v>24</v>
      </c>
      <c r="B73" s="73"/>
      <c r="C73" s="87" t="s">
        <v>84</v>
      </c>
      <c r="D73" s="80"/>
      <c r="E73" s="39"/>
      <c r="F73" s="42"/>
      <c r="G73" s="42"/>
    </row>
    <row r="74" spans="1:7" s="57" customFormat="1">
      <c r="A74" s="20" t="s">
        <v>26</v>
      </c>
      <c r="B74" s="17"/>
      <c r="C74" s="17" t="s">
        <v>85</v>
      </c>
      <c r="D74" s="18"/>
      <c r="E74" s="40"/>
      <c r="F74" s="42"/>
      <c r="G74" s="42"/>
    </row>
    <row r="75" spans="1:7" s="57" customFormat="1" ht="12.75" customHeight="1">
      <c r="A75" s="35" t="s">
        <v>28</v>
      </c>
      <c r="B75" s="85"/>
      <c r="C75" s="88" t="s">
        <v>100</v>
      </c>
      <c r="D75" s="89"/>
      <c r="E75" s="20"/>
      <c r="F75" s="42">
        <f>SUM(F76,F77)</f>
        <v>0</v>
      </c>
      <c r="G75" s="42">
        <f>SUM(G76,G77)</f>
        <v>0</v>
      </c>
    </row>
    <row r="76" spans="1:7" s="57" customFormat="1" ht="12.75" customHeight="1">
      <c r="A76" s="75" t="s">
        <v>125</v>
      </c>
      <c r="B76" s="65"/>
      <c r="C76" s="82"/>
      <c r="D76" s="70" t="s">
        <v>69</v>
      </c>
      <c r="E76" s="39"/>
      <c r="F76" s="42"/>
      <c r="G76" s="42"/>
    </row>
    <row r="77" spans="1:7" s="57" customFormat="1" ht="12.75" customHeight="1">
      <c r="A77" s="75" t="s">
        <v>126</v>
      </c>
      <c r="B77" s="65"/>
      <c r="C77" s="82"/>
      <c r="D77" s="70" t="s">
        <v>70</v>
      </c>
      <c r="E77" s="37"/>
      <c r="F77" s="42"/>
      <c r="G77" s="42"/>
    </row>
    <row r="78" spans="1:7" s="57" customFormat="1" ht="12.75" customHeight="1">
      <c r="A78" s="75" t="s">
        <v>30</v>
      </c>
      <c r="B78" s="77"/>
      <c r="C78" s="90" t="s">
        <v>71</v>
      </c>
      <c r="D78" s="91"/>
      <c r="E78" s="37"/>
      <c r="F78" s="42"/>
      <c r="G78" s="42"/>
    </row>
    <row r="79" spans="1:7" s="57" customFormat="1" ht="12.75" customHeight="1">
      <c r="A79" s="75" t="s">
        <v>32</v>
      </c>
      <c r="B79" s="92"/>
      <c r="C79" s="69" t="s">
        <v>110</v>
      </c>
      <c r="D79" s="93"/>
      <c r="E79" s="39"/>
      <c r="F79" s="42"/>
      <c r="G79" s="42"/>
    </row>
    <row r="80" spans="1:7" s="57" customFormat="1" ht="12.75" customHeight="1">
      <c r="A80" s="75" t="s">
        <v>34</v>
      </c>
      <c r="B80" s="4"/>
      <c r="C80" s="28" t="s">
        <v>72</v>
      </c>
      <c r="D80" s="19"/>
      <c r="E80" s="39"/>
      <c r="F80" s="42">
        <v>4693.2</v>
      </c>
      <c r="G80" s="42">
        <v>727.11</v>
      </c>
    </row>
    <row r="81" spans="1:7" s="57" customFormat="1" ht="12.75" customHeight="1">
      <c r="A81" s="75" t="s">
        <v>35</v>
      </c>
      <c r="B81" s="4"/>
      <c r="C81" s="28" t="s">
        <v>73</v>
      </c>
      <c r="D81" s="19"/>
      <c r="E81" s="39"/>
      <c r="F81" s="42">
        <v>54746.44</v>
      </c>
      <c r="G81" s="42"/>
    </row>
    <row r="82" spans="1:7" s="57" customFormat="1" ht="12.75" customHeight="1">
      <c r="A82" s="16" t="s">
        <v>124</v>
      </c>
      <c r="B82" s="65"/>
      <c r="C82" s="69" t="s">
        <v>91</v>
      </c>
      <c r="D82" s="70"/>
      <c r="E82" s="39"/>
      <c r="F82" s="42">
        <v>31429.61</v>
      </c>
      <c r="G82" s="42">
        <v>31429.61</v>
      </c>
    </row>
    <row r="83" spans="1:7" s="57" customFormat="1" ht="12.75" customHeight="1">
      <c r="A83" s="16" t="s">
        <v>127</v>
      </c>
      <c r="B83" s="4"/>
      <c r="C83" s="28" t="s">
        <v>74</v>
      </c>
      <c r="D83" s="19"/>
      <c r="E83" s="38"/>
      <c r="F83" s="42"/>
      <c r="G83" s="42"/>
    </row>
    <row r="84" spans="1:7" s="57" customFormat="1" ht="12.75" customHeight="1">
      <c r="A84" s="1" t="s">
        <v>75</v>
      </c>
      <c r="B84" s="24" t="s">
        <v>76</v>
      </c>
      <c r="C84" s="25"/>
      <c r="D84" s="26"/>
      <c r="E84" s="38" t="s">
        <v>263</v>
      </c>
      <c r="F84" s="41">
        <f>SUM(F85,F86,F89,F90)</f>
        <v>23999.439999999966</v>
      </c>
      <c r="G84" s="41">
        <f>SUM(G85,G86,G89,G90)</f>
        <v>20520.600000000126</v>
      </c>
    </row>
    <row r="85" spans="1:7" s="57" customFormat="1" ht="12.75" customHeight="1">
      <c r="A85" s="20" t="s">
        <v>9</v>
      </c>
      <c r="B85" s="3" t="s">
        <v>86</v>
      </c>
      <c r="C85" s="4"/>
      <c r="D85" s="55"/>
      <c r="E85" s="38"/>
      <c r="F85" s="42"/>
      <c r="G85" s="42"/>
    </row>
    <row r="86" spans="1:7" s="57" customFormat="1" ht="12.75" customHeight="1">
      <c r="A86" s="20" t="s">
        <v>16</v>
      </c>
      <c r="B86" s="22" t="s">
        <v>77</v>
      </c>
      <c r="C86" s="23"/>
      <c r="D86" s="11"/>
      <c r="E86" s="20"/>
      <c r="F86" s="42">
        <f>SUM(F87,F88)</f>
        <v>0</v>
      </c>
      <c r="G86" s="42">
        <f>SUM(G87,G88)</f>
        <v>0</v>
      </c>
    </row>
    <row r="87" spans="1:7" s="57" customFormat="1" ht="12.75" customHeight="1">
      <c r="A87" s="16" t="s">
        <v>18</v>
      </c>
      <c r="B87" s="4"/>
      <c r="C87" s="28" t="s">
        <v>78</v>
      </c>
      <c r="D87" s="19"/>
      <c r="E87" s="20"/>
      <c r="F87" s="42"/>
      <c r="G87" s="42"/>
    </row>
    <row r="88" spans="1:7" s="57" customFormat="1" ht="12.75" customHeight="1">
      <c r="A88" s="16" t="s">
        <v>20</v>
      </c>
      <c r="B88" s="4"/>
      <c r="C88" s="28" t="s">
        <v>79</v>
      </c>
      <c r="D88" s="19"/>
      <c r="E88" s="20"/>
      <c r="F88" s="42"/>
      <c r="G88" s="42"/>
    </row>
    <row r="89" spans="1:7" s="57" customFormat="1" ht="12.75" customHeight="1">
      <c r="A89" s="71" t="s">
        <v>36</v>
      </c>
      <c r="B89" s="82" t="s">
        <v>108</v>
      </c>
      <c r="C89" s="82"/>
      <c r="D89" s="94"/>
      <c r="E89" s="20"/>
      <c r="F89" s="42"/>
      <c r="G89" s="42"/>
    </row>
    <row r="90" spans="1:7" s="57" customFormat="1" ht="12.75" customHeight="1">
      <c r="A90" s="12" t="s">
        <v>44</v>
      </c>
      <c r="B90" s="13" t="s">
        <v>80</v>
      </c>
      <c r="C90" s="14"/>
      <c r="D90" s="15"/>
      <c r="E90" s="20"/>
      <c r="F90" s="42">
        <f>SUM(F91,F92)</f>
        <v>23999.439999999966</v>
      </c>
      <c r="G90" s="42">
        <f>SUM(G91,G92)</f>
        <v>20520.600000000126</v>
      </c>
    </row>
    <row r="91" spans="1:7" s="57" customFormat="1" ht="12.75" customHeight="1">
      <c r="A91" s="16" t="s">
        <v>118</v>
      </c>
      <c r="B91" s="21"/>
      <c r="C91" s="28" t="s">
        <v>105</v>
      </c>
      <c r="D91" s="5"/>
      <c r="E91" s="37"/>
      <c r="F91" s="42">
        <v>3478.8399999999674</v>
      </c>
      <c r="G91" s="42">
        <v>-2227.9899999998743</v>
      </c>
    </row>
    <row r="92" spans="1:7" s="57" customFormat="1" ht="12.75" customHeight="1">
      <c r="A92" s="16" t="s">
        <v>119</v>
      </c>
      <c r="B92" s="21"/>
      <c r="C92" s="28" t="s">
        <v>106</v>
      </c>
      <c r="D92" s="5"/>
      <c r="E92" s="37"/>
      <c r="F92" s="42">
        <v>20520.599999999999</v>
      </c>
      <c r="G92" s="42">
        <v>22748.59</v>
      </c>
    </row>
    <row r="93" spans="1:7" s="57" customFormat="1" ht="12.75" customHeight="1">
      <c r="A93" s="1" t="s">
        <v>87</v>
      </c>
      <c r="B93" s="24" t="s">
        <v>88</v>
      </c>
      <c r="C93" s="26"/>
      <c r="D93" s="26"/>
      <c r="E93" s="37"/>
      <c r="F93" s="41"/>
      <c r="G93" s="41"/>
    </row>
    <row r="94" spans="1:7" s="57" customFormat="1" ht="25.5" customHeight="1">
      <c r="A94" s="1"/>
      <c r="B94" s="163" t="s">
        <v>120</v>
      </c>
      <c r="C94" s="162"/>
      <c r="D94" s="160"/>
      <c r="E94" s="20"/>
      <c r="F94" s="43">
        <f>SUM(F59,F64,F84,F93)</f>
        <v>332500.67</v>
      </c>
      <c r="G94" s="43">
        <f>SUM(G59,G64,G84,G93)</f>
        <v>272702.26000000007</v>
      </c>
    </row>
    <row r="95" spans="1:7" s="57" customFormat="1">
      <c r="A95" s="95"/>
      <c r="B95" s="56"/>
      <c r="C95" s="56"/>
      <c r="D95" s="56"/>
      <c r="E95" s="56"/>
    </row>
    <row r="96" spans="1:7" s="57" customFormat="1" ht="12.75" customHeight="1">
      <c r="A96" s="165" t="s">
        <v>216</v>
      </c>
      <c r="B96" s="165"/>
      <c r="C96" s="165"/>
      <c r="D96" s="165"/>
      <c r="E96" s="45"/>
      <c r="F96" s="147" t="s">
        <v>217</v>
      </c>
      <c r="G96" s="147"/>
    </row>
    <row r="97" spans="1:8" s="57" customFormat="1" ht="12.75" customHeight="1">
      <c r="A97" s="164" t="s">
        <v>129</v>
      </c>
      <c r="B97" s="164"/>
      <c r="C97" s="164"/>
      <c r="D97" s="164"/>
      <c r="E97" s="57" t="s">
        <v>130</v>
      </c>
      <c r="F97" s="138" t="s">
        <v>111</v>
      </c>
      <c r="G97" s="138"/>
    </row>
    <row r="98" spans="1:8" s="57" customFormat="1">
      <c r="A98" s="54"/>
      <c r="B98" s="54"/>
      <c r="C98" s="54"/>
      <c r="D98" s="54"/>
      <c r="E98" s="54"/>
      <c r="F98" s="54"/>
      <c r="G98" s="54"/>
    </row>
    <row r="99" spans="1:8" s="57" customFormat="1" ht="12.75" customHeight="1">
      <c r="A99" s="168" t="s">
        <v>264</v>
      </c>
      <c r="B99" s="168"/>
      <c r="C99" s="168"/>
      <c r="D99" s="168"/>
      <c r="E99" s="96"/>
      <c r="F99" s="166" t="s">
        <v>265</v>
      </c>
      <c r="G99" s="166"/>
    </row>
    <row r="100" spans="1:8" s="57" customFormat="1" ht="12.75" customHeight="1">
      <c r="A100" s="167" t="s">
        <v>131</v>
      </c>
      <c r="B100" s="167"/>
      <c r="C100" s="167"/>
      <c r="D100" s="167"/>
      <c r="E100" s="49" t="s">
        <v>130</v>
      </c>
      <c r="F100" s="151" t="s">
        <v>111</v>
      </c>
      <c r="G100" s="151"/>
    </row>
    <row r="101" spans="1:8" s="57" customFormat="1">
      <c r="A101" s="31"/>
      <c r="B101" s="31"/>
      <c r="C101" s="31"/>
      <c r="D101" s="31"/>
      <c r="E101" s="54"/>
      <c r="F101" s="54"/>
      <c r="G101" s="54"/>
    </row>
    <row r="102" spans="1:8" s="57" customFormat="1">
      <c r="A102" s="31"/>
      <c r="B102" s="31"/>
      <c r="C102" s="31"/>
      <c r="D102" s="31"/>
      <c r="E102" s="54"/>
      <c r="F102" s="54"/>
      <c r="G102" s="54"/>
    </row>
    <row r="103" spans="1:8" s="57" customFormat="1" ht="12.75" customHeight="1">
      <c r="H103" s="44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topLeftCell="A46" workbookViewId="0">
      <selection activeCell="N57" sqref="N57"/>
    </sheetView>
  </sheetViews>
  <sheetFormatPr defaultRowHeight="12.75"/>
  <cols>
    <col min="1" max="1" width="8" style="61" customWidth="1"/>
    <col min="2" max="2" width="1.5703125" style="61" hidden="1" customWidth="1"/>
    <col min="3" max="3" width="30.140625" style="61" customWidth="1"/>
    <col min="4" max="4" width="18.28515625" style="61" customWidth="1"/>
    <col min="5" max="5" width="0" style="61" hidden="1" customWidth="1"/>
    <col min="6" max="6" width="11.7109375" style="61" customWidth="1"/>
    <col min="7" max="7" width="13.140625" style="61" customWidth="1"/>
    <col min="8" max="8" width="14.7109375" style="61" customWidth="1"/>
    <col min="9" max="9" width="15.85546875" style="61" customWidth="1"/>
    <col min="10" max="16384" width="9.140625" style="61"/>
  </cols>
  <sheetData>
    <row r="1" spans="1:9">
      <c r="G1" s="97"/>
      <c r="H1" s="97"/>
    </row>
    <row r="2" spans="1:9" ht="15.75">
      <c r="D2" s="46"/>
      <c r="G2" s="47" t="s">
        <v>133</v>
      </c>
      <c r="H2" s="48"/>
      <c r="I2" s="48"/>
    </row>
    <row r="3" spans="1:9" ht="15.75">
      <c r="G3" s="47" t="s">
        <v>112</v>
      </c>
      <c r="H3" s="48"/>
      <c r="I3" s="48"/>
    </row>
    <row r="5" spans="1:9" ht="15.75">
      <c r="A5" s="195" t="s">
        <v>134</v>
      </c>
      <c r="B5" s="143"/>
      <c r="C5" s="143"/>
      <c r="D5" s="143"/>
      <c r="E5" s="143"/>
      <c r="F5" s="143"/>
      <c r="G5" s="143"/>
      <c r="H5" s="143"/>
      <c r="I5" s="143"/>
    </row>
    <row r="6" spans="1:9" ht="15.75">
      <c r="A6" s="196" t="s">
        <v>135</v>
      </c>
      <c r="B6" s="143"/>
      <c r="C6" s="143"/>
      <c r="D6" s="143"/>
      <c r="E6" s="143"/>
      <c r="F6" s="143"/>
      <c r="G6" s="143"/>
      <c r="H6" s="143"/>
      <c r="I6" s="143"/>
    </row>
    <row r="7" spans="1:9" ht="15.75">
      <c r="A7" s="197" t="s">
        <v>132</v>
      </c>
      <c r="B7" s="198"/>
      <c r="C7" s="198"/>
      <c r="D7" s="198"/>
      <c r="E7" s="198"/>
      <c r="F7" s="198"/>
      <c r="G7" s="198"/>
      <c r="H7" s="198"/>
      <c r="I7" s="198"/>
    </row>
    <row r="8" spans="1:9" ht="15">
      <c r="A8" s="186" t="s">
        <v>136</v>
      </c>
      <c r="B8" s="187"/>
      <c r="C8" s="187"/>
      <c r="D8" s="187"/>
      <c r="E8" s="187"/>
      <c r="F8" s="187"/>
      <c r="G8" s="187"/>
      <c r="H8" s="187"/>
      <c r="I8" s="187"/>
    </row>
    <row r="9" spans="1:9" ht="15">
      <c r="A9" s="191" t="s">
        <v>251</v>
      </c>
      <c r="B9" s="194"/>
      <c r="C9" s="194"/>
      <c r="D9" s="194"/>
      <c r="E9" s="194"/>
      <c r="F9" s="194"/>
      <c r="G9" s="194"/>
      <c r="H9" s="194"/>
      <c r="I9" s="194"/>
    </row>
    <row r="10" spans="1:9" ht="15">
      <c r="A10" s="186" t="s">
        <v>137</v>
      </c>
      <c r="B10" s="187"/>
      <c r="C10" s="187"/>
      <c r="D10" s="187"/>
      <c r="E10" s="187"/>
      <c r="F10" s="187"/>
      <c r="G10" s="187"/>
      <c r="H10" s="187"/>
      <c r="I10" s="187"/>
    </row>
    <row r="11" spans="1:9" ht="15">
      <c r="A11" s="186" t="s">
        <v>138</v>
      </c>
      <c r="B11" s="143"/>
      <c r="C11" s="143"/>
      <c r="D11" s="143"/>
      <c r="E11" s="143"/>
      <c r="F11" s="143"/>
      <c r="G11" s="143"/>
      <c r="H11" s="143"/>
      <c r="I11" s="143"/>
    </row>
    <row r="12" spans="1:9" ht="15">
      <c r="A12" s="188"/>
      <c r="B12" s="187"/>
      <c r="C12" s="187"/>
      <c r="D12" s="187"/>
      <c r="E12" s="187"/>
      <c r="F12" s="187"/>
      <c r="G12" s="187"/>
      <c r="H12" s="187"/>
      <c r="I12" s="187"/>
    </row>
    <row r="13" spans="1:9" ht="15">
      <c r="A13" s="189" t="s">
        <v>139</v>
      </c>
      <c r="B13" s="190"/>
      <c r="C13" s="190"/>
      <c r="D13" s="190"/>
      <c r="E13" s="190"/>
      <c r="F13" s="190"/>
      <c r="G13" s="190"/>
      <c r="H13" s="190"/>
      <c r="I13" s="190"/>
    </row>
    <row r="14" spans="1:9" ht="15">
      <c r="A14" s="186"/>
      <c r="B14" s="187"/>
      <c r="C14" s="187"/>
      <c r="D14" s="187"/>
      <c r="E14" s="187"/>
      <c r="F14" s="187"/>
      <c r="G14" s="187"/>
      <c r="H14" s="187"/>
      <c r="I14" s="187"/>
    </row>
    <row r="15" spans="1:9" ht="15">
      <c r="A15" s="189" t="s">
        <v>252</v>
      </c>
      <c r="B15" s="190"/>
      <c r="C15" s="190"/>
      <c r="D15" s="190"/>
      <c r="E15" s="190"/>
      <c r="F15" s="190"/>
      <c r="G15" s="190"/>
      <c r="H15" s="190"/>
      <c r="I15" s="190"/>
    </row>
    <row r="16" spans="1:9" ht="9.75" customHeight="1">
      <c r="A16" s="98"/>
      <c r="B16" s="99"/>
      <c r="C16" s="99"/>
      <c r="D16" s="99"/>
      <c r="E16" s="99"/>
      <c r="F16" s="99"/>
      <c r="G16" s="99"/>
      <c r="H16" s="99"/>
      <c r="I16" s="99"/>
    </row>
    <row r="17" spans="1:9" ht="15">
      <c r="A17" s="191" t="s">
        <v>266</v>
      </c>
      <c r="B17" s="187"/>
      <c r="C17" s="187"/>
      <c r="D17" s="187"/>
      <c r="E17" s="187"/>
      <c r="F17" s="187"/>
      <c r="G17" s="187"/>
      <c r="H17" s="187"/>
      <c r="I17" s="187"/>
    </row>
    <row r="18" spans="1:9" ht="15">
      <c r="A18" s="186" t="s">
        <v>1</v>
      </c>
      <c r="B18" s="187"/>
      <c r="C18" s="187"/>
      <c r="D18" s="187"/>
      <c r="E18" s="187"/>
      <c r="F18" s="187"/>
      <c r="G18" s="187"/>
      <c r="H18" s="187"/>
      <c r="I18" s="187"/>
    </row>
    <row r="19" spans="1:9" s="99" customFormat="1" ht="15">
      <c r="A19" s="193" t="s">
        <v>267</v>
      </c>
      <c r="B19" s="187"/>
      <c r="C19" s="187"/>
      <c r="D19" s="187"/>
      <c r="E19" s="187"/>
      <c r="F19" s="187"/>
      <c r="G19" s="187"/>
      <c r="H19" s="187"/>
      <c r="I19" s="187"/>
    </row>
    <row r="20" spans="1:9" s="101" customFormat="1" ht="50.1" customHeight="1">
      <c r="A20" s="192" t="s">
        <v>2</v>
      </c>
      <c r="B20" s="192"/>
      <c r="C20" s="192" t="s">
        <v>3</v>
      </c>
      <c r="D20" s="183"/>
      <c r="E20" s="183"/>
      <c r="F20" s="183"/>
      <c r="G20" s="100" t="s">
        <v>140</v>
      </c>
      <c r="H20" s="100" t="s">
        <v>141</v>
      </c>
      <c r="I20" s="100" t="s">
        <v>142</v>
      </c>
    </row>
    <row r="21" spans="1:9" ht="15.75">
      <c r="A21" s="102" t="s">
        <v>7</v>
      </c>
      <c r="B21" s="103" t="s">
        <v>143</v>
      </c>
      <c r="C21" s="184" t="s">
        <v>143</v>
      </c>
      <c r="D21" s="185"/>
      <c r="E21" s="185"/>
      <c r="F21" s="185"/>
      <c r="G21" s="104" t="s">
        <v>268</v>
      </c>
      <c r="H21" s="105">
        <f>SUM(H22,H27,H28)</f>
        <v>225813.56</v>
      </c>
      <c r="I21" s="105">
        <f>SUM(I22,I27,I28)</f>
        <v>226167.25</v>
      </c>
    </row>
    <row r="22" spans="1:9" ht="15.75">
      <c r="A22" s="106" t="s">
        <v>9</v>
      </c>
      <c r="B22" s="107" t="s">
        <v>144</v>
      </c>
      <c r="C22" s="182" t="s">
        <v>144</v>
      </c>
      <c r="D22" s="182"/>
      <c r="E22" s="182"/>
      <c r="F22" s="182"/>
      <c r="G22" s="108"/>
      <c r="H22" s="109">
        <f>SUM(H23:H26)</f>
        <v>203207.91</v>
      </c>
      <c r="I22" s="109">
        <f>SUM(I23:I26)</f>
        <v>200639.65</v>
      </c>
    </row>
    <row r="23" spans="1:9" ht="15.75">
      <c r="A23" s="106" t="s">
        <v>145</v>
      </c>
      <c r="B23" s="107" t="s">
        <v>60</v>
      </c>
      <c r="C23" s="182" t="s">
        <v>60</v>
      </c>
      <c r="D23" s="182"/>
      <c r="E23" s="182"/>
      <c r="F23" s="182"/>
      <c r="G23" s="108"/>
      <c r="H23" s="110">
        <v>52516.25</v>
      </c>
      <c r="I23" s="110">
        <v>66464.59</v>
      </c>
    </row>
    <row r="24" spans="1:9" ht="15.75">
      <c r="A24" s="106" t="s">
        <v>146</v>
      </c>
      <c r="B24" s="111" t="s">
        <v>147</v>
      </c>
      <c r="C24" s="180" t="s">
        <v>147</v>
      </c>
      <c r="D24" s="180"/>
      <c r="E24" s="180"/>
      <c r="F24" s="180"/>
      <c r="G24" s="108"/>
      <c r="H24" s="110">
        <v>149418.23000000001</v>
      </c>
      <c r="I24" s="110">
        <v>131560.62</v>
      </c>
    </row>
    <row r="25" spans="1:9" ht="15.75">
      <c r="A25" s="106" t="s">
        <v>148</v>
      </c>
      <c r="B25" s="107" t="s">
        <v>149</v>
      </c>
      <c r="C25" s="180" t="s">
        <v>149</v>
      </c>
      <c r="D25" s="180"/>
      <c r="E25" s="180"/>
      <c r="F25" s="180"/>
      <c r="G25" s="108"/>
      <c r="H25" s="110"/>
      <c r="I25" s="110"/>
    </row>
    <row r="26" spans="1:9" ht="15.75">
      <c r="A26" s="106" t="s">
        <v>150</v>
      </c>
      <c r="B26" s="111" t="s">
        <v>151</v>
      </c>
      <c r="C26" s="180" t="s">
        <v>151</v>
      </c>
      <c r="D26" s="180"/>
      <c r="E26" s="180"/>
      <c r="F26" s="180"/>
      <c r="G26" s="108"/>
      <c r="H26" s="110">
        <v>1273.43</v>
      </c>
      <c r="I26" s="110">
        <v>2614.44</v>
      </c>
    </row>
    <row r="27" spans="1:9" ht="15.75">
      <c r="A27" s="106" t="s">
        <v>16</v>
      </c>
      <c r="B27" s="107" t="s">
        <v>152</v>
      </c>
      <c r="C27" s="180" t="s">
        <v>152</v>
      </c>
      <c r="D27" s="180"/>
      <c r="E27" s="180"/>
      <c r="F27" s="180"/>
      <c r="G27" s="108"/>
      <c r="H27" s="109"/>
      <c r="I27" s="112"/>
    </row>
    <row r="28" spans="1:9" ht="15.75">
      <c r="A28" s="106" t="s">
        <v>36</v>
      </c>
      <c r="B28" s="107" t="s">
        <v>153</v>
      </c>
      <c r="C28" s="180" t="s">
        <v>153</v>
      </c>
      <c r="D28" s="180"/>
      <c r="E28" s="180"/>
      <c r="F28" s="180"/>
      <c r="G28" s="108"/>
      <c r="H28" s="109">
        <f>SUM(H29)+SUM(H30)</f>
        <v>22605.65</v>
      </c>
      <c r="I28" s="109">
        <v>25527.599999999999</v>
      </c>
    </row>
    <row r="29" spans="1:9" ht="15.75">
      <c r="A29" s="106" t="s">
        <v>154</v>
      </c>
      <c r="B29" s="111" t="s">
        <v>155</v>
      </c>
      <c r="C29" s="180" t="s">
        <v>155</v>
      </c>
      <c r="D29" s="180"/>
      <c r="E29" s="180"/>
      <c r="F29" s="180"/>
      <c r="G29" s="108"/>
      <c r="H29" s="110">
        <v>22605.65</v>
      </c>
      <c r="I29" s="110">
        <v>25527.599999999999</v>
      </c>
    </row>
    <row r="30" spans="1:9" ht="15.75">
      <c r="A30" s="106" t="s">
        <v>156</v>
      </c>
      <c r="B30" s="111" t="s">
        <v>157</v>
      </c>
      <c r="C30" s="180" t="s">
        <v>157</v>
      </c>
      <c r="D30" s="180"/>
      <c r="E30" s="180"/>
      <c r="F30" s="180"/>
      <c r="G30" s="108"/>
      <c r="H30" s="110"/>
      <c r="I30" s="110"/>
    </row>
    <row r="31" spans="1:9" ht="15.75">
      <c r="A31" s="102" t="s">
        <v>45</v>
      </c>
      <c r="B31" s="103" t="s">
        <v>158</v>
      </c>
      <c r="C31" s="184" t="s">
        <v>158</v>
      </c>
      <c r="D31" s="184"/>
      <c r="E31" s="184"/>
      <c r="F31" s="184"/>
      <c r="G31" s="104" t="s">
        <v>269</v>
      </c>
      <c r="H31" s="105">
        <f>SUM(H32:H45)</f>
        <v>222334.72000000003</v>
      </c>
      <c r="I31" s="105">
        <f>SUM(I32:I45)</f>
        <v>223863.22</v>
      </c>
    </row>
    <row r="32" spans="1:9" ht="15.75">
      <c r="A32" s="106" t="s">
        <v>9</v>
      </c>
      <c r="B32" s="107" t="s">
        <v>159</v>
      </c>
      <c r="C32" s="180" t="s">
        <v>160</v>
      </c>
      <c r="D32" s="181"/>
      <c r="E32" s="181"/>
      <c r="F32" s="181"/>
      <c r="G32" s="108"/>
      <c r="H32" s="110">
        <v>171614.7</v>
      </c>
      <c r="I32" s="110">
        <v>176844.19</v>
      </c>
    </row>
    <row r="33" spans="1:9" ht="15.75">
      <c r="A33" s="106" t="s">
        <v>16</v>
      </c>
      <c r="B33" s="107" t="s">
        <v>161</v>
      </c>
      <c r="C33" s="180" t="s">
        <v>162</v>
      </c>
      <c r="D33" s="181"/>
      <c r="E33" s="181"/>
      <c r="F33" s="181"/>
      <c r="G33" s="108"/>
      <c r="H33" s="110">
        <v>3295.64</v>
      </c>
      <c r="I33" s="110">
        <v>3681.15</v>
      </c>
    </row>
    <row r="34" spans="1:9" ht="15.75">
      <c r="A34" s="106" t="s">
        <v>36</v>
      </c>
      <c r="B34" s="107" t="s">
        <v>163</v>
      </c>
      <c r="C34" s="180" t="s">
        <v>164</v>
      </c>
      <c r="D34" s="181"/>
      <c r="E34" s="181"/>
      <c r="F34" s="181"/>
      <c r="G34" s="108"/>
      <c r="H34" s="110">
        <v>9687.5500000000011</v>
      </c>
      <c r="I34" s="110">
        <v>13736.2</v>
      </c>
    </row>
    <row r="35" spans="1:9" ht="15.75">
      <c r="A35" s="106" t="s">
        <v>44</v>
      </c>
      <c r="B35" s="107" t="s">
        <v>165</v>
      </c>
      <c r="C35" s="182" t="s">
        <v>166</v>
      </c>
      <c r="D35" s="181"/>
      <c r="E35" s="181"/>
      <c r="F35" s="181"/>
      <c r="G35" s="108"/>
      <c r="H35" s="110">
        <v>555.6</v>
      </c>
      <c r="I35" s="110">
        <v>647.79999999999995</v>
      </c>
    </row>
    <row r="36" spans="1:9" ht="15.75">
      <c r="A36" s="106" t="s">
        <v>55</v>
      </c>
      <c r="B36" s="107" t="s">
        <v>167</v>
      </c>
      <c r="C36" s="182" t="s">
        <v>168</v>
      </c>
      <c r="D36" s="181"/>
      <c r="E36" s="181"/>
      <c r="F36" s="181"/>
      <c r="G36" s="108"/>
      <c r="H36" s="110"/>
      <c r="I36" s="110"/>
    </row>
    <row r="37" spans="1:9" ht="15.75">
      <c r="A37" s="106" t="s">
        <v>169</v>
      </c>
      <c r="B37" s="107" t="s">
        <v>170</v>
      </c>
      <c r="C37" s="182" t="s">
        <v>171</v>
      </c>
      <c r="D37" s="181"/>
      <c r="E37" s="181"/>
      <c r="F37" s="181"/>
      <c r="G37" s="108"/>
      <c r="H37" s="110">
        <v>401.25</v>
      </c>
      <c r="I37" s="110">
        <v>312.74</v>
      </c>
    </row>
    <row r="38" spans="1:9" ht="15.75">
      <c r="A38" s="106" t="s">
        <v>172</v>
      </c>
      <c r="B38" s="107" t="s">
        <v>173</v>
      </c>
      <c r="C38" s="182" t="s">
        <v>174</v>
      </c>
      <c r="D38" s="181"/>
      <c r="E38" s="181"/>
      <c r="F38" s="181"/>
      <c r="G38" s="108"/>
      <c r="H38" s="110">
        <v>199.14</v>
      </c>
      <c r="I38" s="110">
        <v>659.04</v>
      </c>
    </row>
    <row r="39" spans="1:9" ht="15.75">
      <c r="A39" s="106" t="s">
        <v>175</v>
      </c>
      <c r="B39" s="107" t="s">
        <v>176</v>
      </c>
      <c r="C39" s="180" t="s">
        <v>176</v>
      </c>
      <c r="D39" s="181"/>
      <c r="E39" s="181"/>
      <c r="F39" s="181"/>
      <c r="G39" s="108"/>
      <c r="H39" s="110"/>
      <c r="I39" s="110"/>
    </row>
    <row r="40" spans="1:9" ht="15.75">
      <c r="A40" s="106" t="s">
        <v>177</v>
      </c>
      <c r="B40" s="107" t="s">
        <v>178</v>
      </c>
      <c r="C40" s="182" t="s">
        <v>178</v>
      </c>
      <c r="D40" s="181"/>
      <c r="E40" s="181"/>
      <c r="F40" s="181"/>
      <c r="G40" s="108"/>
      <c r="H40" s="110">
        <v>35095.72</v>
      </c>
      <c r="I40" s="110">
        <v>26260.639999999999</v>
      </c>
    </row>
    <row r="41" spans="1:9" ht="15.75" customHeight="1">
      <c r="A41" s="106" t="s">
        <v>179</v>
      </c>
      <c r="B41" s="107" t="s">
        <v>180</v>
      </c>
      <c r="C41" s="180" t="s">
        <v>181</v>
      </c>
      <c r="D41" s="183"/>
      <c r="E41" s="183"/>
      <c r="F41" s="183"/>
      <c r="G41" s="108"/>
      <c r="H41" s="110"/>
      <c r="I41" s="110"/>
    </row>
    <row r="42" spans="1:9" ht="15.75" customHeight="1">
      <c r="A42" s="106" t="s">
        <v>182</v>
      </c>
      <c r="B42" s="107" t="s">
        <v>183</v>
      </c>
      <c r="C42" s="180" t="s">
        <v>184</v>
      </c>
      <c r="D42" s="181"/>
      <c r="E42" s="181"/>
      <c r="F42" s="181"/>
      <c r="G42" s="108"/>
      <c r="H42" s="110"/>
      <c r="I42" s="110"/>
    </row>
    <row r="43" spans="1:9" ht="15.75">
      <c r="A43" s="106" t="s">
        <v>185</v>
      </c>
      <c r="B43" s="107" t="s">
        <v>186</v>
      </c>
      <c r="C43" s="180" t="s">
        <v>187</v>
      </c>
      <c r="D43" s="181"/>
      <c r="E43" s="181"/>
      <c r="F43" s="181"/>
      <c r="G43" s="108"/>
      <c r="H43" s="110"/>
      <c r="I43" s="110"/>
    </row>
    <row r="44" spans="1:9" ht="15.75">
      <c r="A44" s="106" t="s">
        <v>188</v>
      </c>
      <c r="B44" s="107" t="s">
        <v>189</v>
      </c>
      <c r="C44" s="180" t="s">
        <v>190</v>
      </c>
      <c r="D44" s="181"/>
      <c r="E44" s="181"/>
      <c r="F44" s="181"/>
      <c r="G44" s="108"/>
      <c r="H44" s="110">
        <v>1485.12</v>
      </c>
      <c r="I44" s="110">
        <v>1721.46</v>
      </c>
    </row>
    <row r="45" spans="1:9" ht="15.75">
      <c r="A45" s="106" t="s">
        <v>191</v>
      </c>
      <c r="B45" s="107" t="s">
        <v>192</v>
      </c>
      <c r="C45" s="169" t="s">
        <v>193</v>
      </c>
      <c r="D45" s="170"/>
      <c r="E45" s="170"/>
      <c r="F45" s="171"/>
      <c r="G45" s="108"/>
      <c r="H45" s="110"/>
      <c r="I45" s="110"/>
    </row>
    <row r="46" spans="1:9" ht="15.75">
      <c r="A46" s="103" t="s">
        <v>47</v>
      </c>
      <c r="B46" s="113" t="s">
        <v>194</v>
      </c>
      <c r="C46" s="172" t="s">
        <v>194</v>
      </c>
      <c r="D46" s="173"/>
      <c r="E46" s="173"/>
      <c r="F46" s="174"/>
      <c r="G46" s="104"/>
      <c r="H46" s="105">
        <f>H21-H31</f>
        <v>3478.8399999999674</v>
      </c>
      <c r="I46" s="105">
        <f>I21-I31</f>
        <v>2304.0299999999988</v>
      </c>
    </row>
    <row r="47" spans="1:9" ht="15.75">
      <c r="A47" s="103" t="s">
        <v>58</v>
      </c>
      <c r="B47" s="103" t="s">
        <v>195</v>
      </c>
      <c r="C47" s="175" t="s">
        <v>195</v>
      </c>
      <c r="D47" s="173"/>
      <c r="E47" s="173"/>
      <c r="F47" s="174"/>
      <c r="G47" s="114"/>
      <c r="H47" s="105">
        <f>IF(TYPE(H48)=1,H48,0)-IF(TYPE(H49)=1,H49,0)-IF(TYPE(H50)=1,H50,0)</f>
        <v>0</v>
      </c>
      <c r="I47" s="105">
        <f>IF(TYPE(I48)=1,I48,0)-IF(TYPE(I49)=1,I49,0)-IF(TYPE(I50)=1,I50,0)</f>
        <v>0</v>
      </c>
    </row>
    <row r="48" spans="1:9" ht="15.75">
      <c r="A48" s="111" t="s">
        <v>196</v>
      </c>
      <c r="B48" s="107" t="s">
        <v>197</v>
      </c>
      <c r="C48" s="169" t="s">
        <v>198</v>
      </c>
      <c r="D48" s="170"/>
      <c r="E48" s="170"/>
      <c r="F48" s="171"/>
      <c r="G48" s="115"/>
      <c r="H48" s="109"/>
      <c r="I48" s="110"/>
    </row>
    <row r="49" spans="1:9" ht="15.75">
      <c r="A49" s="111" t="s">
        <v>16</v>
      </c>
      <c r="B49" s="107" t="s">
        <v>199</v>
      </c>
      <c r="C49" s="169" t="s">
        <v>199</v>
      </c>
      <c r="D49" s="170"/>
      <c r="E49" s="170"/>
      <c r="F49" s="171"/>
      <c r="G49" s="115"/>
      <c r="H49" s="110"/>
      <c r="I49" s="110"/>
    </row>
    <row r="50" spans="1:9" ht="15.75">
      <c r="A50" s="111" t="s">
        <v>200</v>
      </c>
      <c r="B50" s="107" t="s">
        <v>201</v>
      </c>
      <c r="C50" s="169" t="s">
        <v>202</v>
      </c>
      <c r="D50" s="170"/>
      <c r="E50" s="170"/>
      <c r="F50" s="171"/>
      <c r="G50" s="115"/>
      <c r="H50" s="110"/>
      <c r="I50" s="110"/>
    </row>
    <row r="51" spans="1:9" ht="15.75">
      <c r="A51" s="103" t="s">
        <v>63</v>
      </c>
      <c r="B51" s="113" t="s">
        <v>203</v>
      </c>
      <c r="C51" s="172" t="s">
        <v>203</v>
      </c>
      <c r="D51" s="173"/>
      <c r="E51" s="173"/>
      <c r="F51" s="174"/>
      <c r="G51" s="114"/>
      <c r="H51" s="110"/>
      <c r="I51" s="110"/>
    </row>
    <row r="52" spans="1:9" ht="30" customHeight="1">
      <c r="A52" s="103" t="s">
        <v>75</v>
      </c>
      <c r="B52" s="113" t="s">
        <v>204</v>
      </c>
      <c r="C52" s="176" t="s">
        <v>204</v>
      </c>
      <c r="D52" s="177"/>
      <c r="E52" s="177"/>
      <c r="F52" s="178"/>
      <c r="G52" s="114"/>
      <c r="H52" s="110"/>
      <c r="I52" s="110"/>
    </row>
    <row r="53" spans="1:9" ht="15.75">
      <c r="A53" s="103" t="s">
        <v>87</v>
      </c>
      <c r="B53" s="113" t="s">
        <v>205</v>
      </c>
      <c r="C53" s="172" t="s">
        <v>205</v>
      </c>
      <c r="D53" s="173"/>
      <c r="E53" s="173"/>
      <c r="F53" s="174"/>
      <c r="G53" s="114"/>
      <c r="H53" s="110"/>
      <c r="I53" s="110"/>
    </row>
    <row r="54" spans="1:9" ht="30" customHeight="1">
      <c r="A54" s="103" t="s">
        <v>206</v>
      </c>
      <c r="B54" s="103" t="s">
        <v>207</v>
      </c>
      <c r="C54" s="179" t="s">
        <v>207</v>
      </c>
      <c r="D54" s="177"/>
      <c r="E54" s="177"/>
      <c r="F54" s="178"/>
      <c r="G54" s="114"/>
      <c r="H54" s="105">
        <f>SUM(H46,H47,H51,H52,H53)</f>
        <v>3478.8399999999674</v>
      </c>
      <c r="I54" s="105">
        <f>SUM(I46,I47,I51,I52,I53)</f>
        <v>2304.0299999999988</v>
      </c>
    </row>
    <row r="55" spans="1:9" ht="15.75">
      <c r="A55" s="103" t="s">
        <v>9</v>
      </c>
      <c r="B55" s="103" t="s">
        <v>208</v>
      </c>
      <c r="C55" s="175" t="s">
        <v>208</v>
      </c>
      <c r="D55" s="173"/>
      <c r="E55" s="173"/>
      <c r="F55" s="174"/>
      <c r="G55" s="114"/>
      <c r="H55" s="110"/>
      <c r="I55" s="110"/>
    </row>
    <row r="56" spans="1:9" ht="15.75">
      <c r="A56" s="103" t="s">
        <v>209</v>
      </c>
      <c r="B56" s="113" t="s">
        <v>210</v>
      </c>
      <c r="C56" s="172" t="s">
        <v>210</v>
      </c>
      <c r="D56" s="173"/>
      <c r="E56" s="173"/>
      <c r="F56" s="174"/>
      <c r="G56" s="114"/>
      <c r="H56" s="105">
        <f>SUM(H54,H55)</f>
        <v>3478.8399999999674</v>
      </c>
      <c r="I56" s="105">
        <f>SUM(I54,I55)</f>
        <v>2304.0299999999988</v>
      </c>
    </row>
    <row r="57" spans="1:9" ht="15.75">
      <c r="A57" s="111" t="s">
        <v>9</v>
      </c>
      <c r="B57" s="107" t="s">
        <v>211</v>
      </c>
      <c r="C57" s="169" t="s">
        <v>211</v>
      </c>
      <c r="D57" s="170"/>
      <c r="E57" s="170"/>
      <c r="F57" s="171"/>
      <c r="G57" s="115"/>
      <c r="H57" s="109"/>
      <c r="I57" s="109"/>
    </row>
    <row r="58" spans="1:9" ht="15.75">
      <c r="A58" s="111" t="s">
        <v>16</v>
      </c>
      <c r="B58" s="107" t="s">
        <v>212</v>
      </c>
      <c r="C58" s="169" t="s">
        <v>212</v>
      </c>
      <c r="D58" s="170"/>
      <c r="E58" s="170"/>
      <c r="F58" s="171"/>
      <c r="G58" s="115"/>
      <c r="H58" s="109"/>
      <c r="I58" s="109"/>
    </row>
    <row r="59" spans="1:9">
      <c r="A59" s="49"/>
      <c r="B59" s="49"/>
      <c r="C59" s="49"/>
      <c r="D59" s="49"/>
    </row>
    <row r="60" spans="1:9" ht="15.75" customHeight="1">
      <c r="A60" s="203" t="s">
        <v>270</v>
      </c>
      <c r="B60" s="203"/>
      <c r="C60" s="203"/>
      <c r="D60" s="203"/>
      <c r="E60" s="203"/>
      <c r="F60" s="203"/>
      <c r="G60" s="50"/>
      <c r="H60" s="201" t="s">
        <v>271</v>
      </c>
      <c r="I60" s="201"/>
    </row>
    <row r="61" spans="1:9" s="99" customFormat="1" ht="18.75" customHeight="1">
      <c r="A61" s="199" t="s">
        <v>213</v>
      </c>
      <c r="B61" s="199"/>
      <c r="C61" s="199"/>
      <c r="D61" s="199"/>
      <c r="E61" s="199"/>
      <c r="F61" s="199"/>
      <c r="G61" s="67" t="s">
        <v>130</v>
      </c>
      <c r="H61" s="200" t="s">
        <v>111</v>
      </c>
      <c r="I61" s="200"/>
    </row>
    <row r="62" spans="1:9" s="99" customFormat="1" ht="10.5" customHeight="1">
      <c r="A62" s="116"/>
      <c r="B62" s="116"/>
      <c r="C62" s="116"/>
      <c r="D62" s="116"/>
      <c r="E62" s="116"/>
      <c r="F62" s="116"/>
      <c r="G62" s="116"/>
      <c r="H62" s="51"/>
      <c r="I62" s="51"/>
    </row>
    <row r="63" spans="1:9" s="99" customFormat="1" ht="15" customHeight="1">
      <c r="A63" s="167" t="s">
        <v>272</v>
      </c>
      <c r="B63" s="167"/>
      <c r="C63" s="167"/>
      <c r="D63" s="167"/>
      <c r="E63" s="167"/>
      <c r="F63" s="167"/>
      <c r="G63" s="89" t="s">
        <v>273</v>
      </c>
      <c r="H63" s="201" t="s">
        <v>274</v>
      </c>
      <c r="I63" s="202"/>
    </row>
    <row r="64" spans="1:9" s="99" customFormat="1" ht="12" customHeight="1">
      <c r="A64" s="199" t="s">
        <v>214</v>
      </c>
      <c r="B64" s="199"/>
      <c r="C64" s="199"/>
      <c r="D64" s="199"/>
      <c r="E64" s="199"/>
      <c r="F64" s="199"/>
      <c r="G64" s="67" t="s">
        <v>215</v>
      </c>
      <c r="H64" s="200" t="s">
        <v>111</v>
      </c>
      <c r="I64" s="200"/>
    </row>
    <row r="67" spans="1:10" ht="12.75" customHeight="1">
      <c r="A67" s="57"/>
      <c r="B67" s="57"/>
      <c r="C67" s="57"/>
      <c r="D67" s="57"/>
      <c r="E67" s="57"/>
      <c r="F67" s="57"/>
      <c r="G67" s="57"/>
      <c r="H67" s="44"/>
      <c r="I67" s="57"/>
      <c r="J67" s="57"/>
    </row>
  </sheetData>
  <mergeCells count="62">
    <mergeCell ref="C58:F58"/>
    <mergeCell ref="A61:F61"/>
    <mergeCell ref="H61:I61"/>
    <mergeCell ref="A64:F64"/>
    <mergeCell ref="H64:I64"/>
    <mergeCell ref="A63:F63"/>
    <mergeCell ref="H63:I63"/>
    <mergeCell ref="A60:F60"/>
    <mergeCell ref="H60:I60"/>
    <mergeCell ref="A9:I9"/>
    <mergeCell ref="A5:I5"/>
    <mergeCell ref="A6:I6"/>
    <mergeCell ref="A7:I7"/>
    <mergeCell ref="A8:I8"/>
    <mergeCell ref="C21:F21"/>
    <mergeCell ref="A10:I10"/>
    <mergeCell ref="A11:I11"/>
    <mergeCell ref="A12:I12"/>
    <mergeCell ref="A13:I13"/>
    <mergeCell ref="A14:I14"/>
    <mergeCell ref="A17:I17"/>
    <mergeCell ref="A18:I18"/>
    <mergeCell ref="C20:F20"/>
    <mergeCell ref="A15:I15"/>
    <mergeCell ref="A19:I19"/>
    <mergeCell ref="A20:B20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</mergeCells>
  <pageMargins left="0.70866141732283472" right="0.70866141732283472" top="0.55118110236220474" bottom="0.55118110236220474" header="0.31496062992125984" footer="0.31496062992125984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tabSelected="1" topLeftCell="A4" workbookViewId="0">
      <selection activeCell="F11" sqref="F11"/>
    </sheetView>
  </sheetViews>
  <sheetFormatPr defaultRowHeight="15"/>
  <cols>
    <col min="1" max="1" width="6" style="117" customWidth="1"/>
    <col min="2" max="2" width="32.85546875" style="47" customWidth="1"/>
    <col min="3" max="10" width="15.7109375" style="47" customWidth="1"/>
    <col min="11" max="11" width="13.140625" style="47" customWidth="1"/>
    <col min="12" max="13" width="15.7109375" style="47" customWidth="1"/>
    <col min="14" max="16384" width="9.140625" style="47"/>
  </cols>
  <sheetData>
    <row r="1" spans="1:13">
      <c r="I1" s="118"/>
      <c r="J1" s="118"/>
      <c r="K1" s="118"/>
    </row>
    <row r="2" spans="1:13">
      <c r="B2" s="47" t="s">
        <v>275</v>
      </c>
      <c r="I2" s="47" t="s">
        <v>218</v>
      </c>
    </row>
    <row r="3" spans="1:13">
      <c r="I3" s="47" t="s">
        <v>219</v>
      </c>
    </row>
    <row r="5" spans="1:13">
      <c r="A5" s="204" t="s">
        <v>220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>
      <c r="A6" s="204" t="s">
        <v>276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8" spans="1:13">
      <c r="A8" s="204" t="s">
        <v>221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10" spans="1:13">
      <c r="A10" s="206" t="s">
        <v>2</v>
      </c>
      <c r="B10" s="206" t="s">
        <v>222</v>
      </c>
      <c r="C10" s="206" t="s">
        <v>223</v>
      </c>
      <c r="D10" s="206" t="s">
        <v>224</v>
      </c>
      <c r="E10" s="206"/>
      <c r="F10" s="206"/>
      <c r="G10" s="206"/>
      <c r="H10" s="206"/>
      <c r="I10" s="206"/>
      <c r="J10" s="207"/>
      <c r="K10" s="207"/>
      <c r="L10" s="206"/>
      <c r="M10" s="206" t="s">
        <v>225</v>
      </c>
    </row>
    <row r="11" spans="1:13" ht="123" customHeight="1">
      <c r="A11" s="206"/>
      <c r="B11" s="206"/>
      <c r="C11" s="206"/>
      <c r="D11" s="119" t="s">
        <v>277</v>
      </c>
      <c r="E11" s="119" t="s">
        <v>226</v>
      </c>
      <c r="F11" s="119" t="s">
        <v>278</v>
      </c>
      <c r="G11" s="119" t="s">
        <v>227</v>
      </c>
      <c r="H11" s="119" t="s">
        <v>279</v>
      </c>
      <c r="I11" s="120" t="s">
        <v>228</v>
      </c>
      <c r="J11" s="119" t="s">
        <v>229</v>
      </c>
      <c r="K11" s="119" t="s">
        <v>230</v>
      </c>
      <c r="L11" s="121" t="s">
        <v>231</v>
      </c>
      <c r="M11" s="206"/>
    </row>
    <row r="12" spans="1:13">
      <c r="A12" s="71">
        <v>1</v>
      </c>
      <c r="B12" s="71">
        <v>2</v>
      </c>
      <c r="C12" s="71">
        <v>3</v>
      </c>
      <c r="D12" s="71">
        <v>4</v>
      </c>
      <c r="E12" s="71">
        <v>5</v>
      </c>
      <c r="F12" s="71">
        <v>6</v>
      </c>
      <c r="G12" s="71">
        <v>7</v>
      </c>
      <c r="H12" s="71">
        <v>8</v>
      </c>
      <c r="I12" s="71">
        <v>9</v>
      </c>
      <c r="J12" s="71">
        <v>10</v>
      </c>
      <c r="K12" s="122" t="s">
        <v>232</v>
      </c>
      <c r="L12" s="71">
        <v>12</v>
      </c>
      <c r="M12" s="71">
        <v>13</v>
      </c>
    </row>
    <row r="13" spans="1:13" ht="71.25">
      <c r="A13" s="119" t="s">
        <v>233</v>
      </c>
      <c r="B13" s="123" t="s">
        <v>234</v>
      </c>
      <c r="C13" s="124">
        <f t="shared" ref="C13:L13" si="0">SUM(C14:C15)</f>
        <v>1.45</v>
      </c>
      <c r="D13" s="124">
        <f t="shared" si="0"/>
        <v>37329.550000000003</v>
      </c>
      <c r="E13" s="124">
        <f t="shared" si="0"/>
        <v>0</v>
      </c>
      <c r="F13" s="124">
        <f t="shared" si="0"/>
        <v>0</v>
      </c>
      <c r="G13" s="124">
        <f t="shared" si="0"/>
        <v>0</v>
      </c>
      <c r="H13" s="124">
        <f t="shared" si="0"/>
        <v>0</v>
      </c>
      <c r="I13" s="124">
        <f t="shared" si="0"/>
        <v>-37325.75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4">
        <f t="shared" ref="M13:M25" si="1">SUM(C13:L13)</f>
        <v>5.25</v>
      </c>
    </row>
    <row r="14" spans="1:13" ht="15" customHeight="1">
      <c r="A14" s="125" t="s">
        <v>235</v>
      </c>
      <c r="B14" s="126" t="s">
        <v>236</v>
      </c>
      <c r="C14" s="127">
        <v>1.45</v>
      </c>
      <c r="D14" s="127"/>
      <c r="E14" s="127">
        <v>96.9</v>
      </c>
      <c r="F14" s="127"/>
      <c r="G14" s="127"/>
      <c r="H14" s="127"/>
      <c r="I14" s="127">
        <v>-93.1</v>
      </c>
      <c r="J14" s="127"/>
      <c r="K14" s="127"/>
      <c r="L14" s="127"/>
      <c r="M14" s="124">
        <f t="shared" si="1"/>
        <v>5.2500000000000142</v>
      </c>
    </row>
    <row r="15" spans="1:13" ht="15" customHeight="1">
      <c r="A15" s="125" t="s">
        <v>237</v>
      </c>
      <c r="B15" s="126" t="s">
        <v>238</v>
      </c>
      <c r="C15" s="127"/>
      <c r="D15" s="127">
        <v>37329.550000000003</v>
      </c>
      <c r="E15" s="127">
        <v>-96.9</v>
      </c>
      <c r="F15" s="127"/>
      <c r="G15" s="127"/>
      <c r="H15" s="127"/>
      <c r="I15" s="127">
        <v>-37232.65</v>
      </c>
      <c r="J15" s="127"/>
      <c r="K15" s="127"/>
      <c r="L15" s="127"/>
      <c r="M15" s="124">
        <f t="shared" si="1"/>
        <v>0</v>
      </c>
    </row>
    <row r="16" spans="1:13" ht="74.25" customHeight="1">
      <c r="A16" s="119" t="s">
        <v>239</v>
      </c>
      <c r="B16" s="123" t="s">
        <v>240</v>
      </c>
      <c r="C16" s="124">
        <f t="shared" ref="C16:L16" si="2">SUM(C17:C18)</f>
        <v>206214.64</v>
      </c>
      <c r="D16" s="124">
        <f t="shared" si="2"/>
        <v>108811.44</v>
      </c>
      <c r="E16" s="124">
        <f t="shared" si="2"/>
        <v>0</v>
      </c>
      <c r="F16" s="124">
        <f t="shared" si="2"/>
        <v>0</v>
      </c>
      <c r="G16" s="124">
        <f t="shared" si="2"/>
        <v>0</v>
      </c>
      <c r="H16" s="124">
        <f t="shared" si="2"/>
        <v>0</v>
      </c>
      <c r="I16" s="124">
        <f t="shared" si="2"/>
        <v>-110967.99</v>
      </c>
      <c r="J16" s="124">
        <f t="shared" si="2"/>
        <v>0</v>
      </c>
      <c r="K16" s="124">
        <f t="shared" si="2"/>
        <v>0</v>
      </c>
      <c r="L16" s="124">
        <f t="shared" si="2"/>
        <v>0</v>
      </c>
      <c r="M16" s="124">
        <f t="shared" si="1"/>
        <v>204058.09000000003</v>
      </c>
    </row>
    <row r="17" spans="1:15" ht="15" customHeight="1">
      <c r="A17" s="125" t="s">
        <v>280</v>
      </c>
      <c r="B17" s="126" t="s">
        <v>236</v>
      </c>
      <c r="C17" s="127">
        <v>205995.57</v>
      </c>
      <c r="D17" s="127">
        <v>2595.13</v>
      </c>
      <c r="E17" s="127"/>
      <c r="F17" s="127"/>
      <c r="G17" s="127"/>
      <c r="H17" s="127"/>
      <c r="I17" s="127">
        <v>-4696.92</v>
      </c>
      <c r="J17" s="127"/>
      <c r="K17" s="127"/>
      <c r="L17" s="127"/>
      <c r="M17" s="124">
        <f t="shared" si="1"/>
        <v>203893.78</v>
      </c>
    </row>
    <row r="18" spans="1:15" ht="15" customHeight="1">
      <c r="A18" s="125" t="s">
        <v>281</v>
      </c>
      <c r="B18" s="126" t="s">
        <v>238</v>
      </c>
      <c r="C18" s="127">
        <v>219.07</v>
      </c>
      <c r="D18" s="127">
        <v>106216.31</v>
      </c>
      <c r="E18" s="127"/>
      <c r="F18" s="127"/>
      <c r="G18" s="127"/>
      <c r="H18" s="127"/>
      <c r="I18" s="127">
        <v>-106271.07</v>
      </c>
      <c r="J18" s="127"/>
      <c r="K18" s="127"/>
      <c r="L18" s="127"/>
      <c r="M18" s="124">
        <f t="shared" si="1"/>
        <v>164.30999999999767</v>
      </c>
    </row>
    <row r="19" spans="1:15" ht="114.75" customHeight="1">
      <c r="A19" s="119" t="s">
        <v>241</v>
      </c>
      <c r="B19" s="123" t="s">
        <v>242</v>
      </c>
      <c r="C19" s="124">
        <f t="shared" ref="C19:L19" si="3">SUM(C20:C21)</f>
        <v>0</v>
      </c>
      <c r="D19" s="124">
        <f t="shared" si="3"/>
        <v>0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>SUM(J20:J21)</f>
        <v>0</v>
      </c>
      <c r="K19" s="124">
        <f t="shared" si="3"/>
        <v>0</v>
      </c>
      <c r="L19" s="124">
        <f t="shared" si="3"/>
        <v>0</v>
      </c>
      <c r="M19" s="124">
        <f t="shared" si="1"/>
        <v>0</v>
      </c>
    </row>
    <row r="20" spans="1:15" ht="15" customHeight="1">
      <c r="A20" s="125" t="s">
        <v>243</v>
      </c>
      <c r="B20" s="126" t="s">
        <v>236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4">
        <f t="shared" si="1"/>
        <v>0</v>
      </c>
    </row>
    <row r="21" spans="1:15" ht="15" customHeight="1">
      <c r="A21" s="125" t="s">
        <v>282</v>
      </c>
      <c r="B21" s="126" t="s">
        <v>238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4">
        <f t="shared" si="1"/>
        <v>0</v>
      </c>
    </row>
    <row r="22" spans="1:15" ht="15" customHeight="1">
      <c r="A22" s="119" t="s">
        <v>244</v>
      </c>
      <c r="B22" s="123" t="s">
        <v>245</v>
      </c>
      <c r="C22" s="124">
        <f t="shared" ref="C22:L22" si="4">SUM(C23:C24)</f>
        <v>13808.850000000002</v>
      </c>
      <c r="D22" s="124">
        <f t="shared" si="4"/>
        <v>0</v>
      </c>
      <c r="E22" s="124">
        <f>SUM(E23:E24)</f>
        <v>0</v>
      </c>
      <c r="F22" s="124">
        <f t="shared" si="4"/>
        <v>1033.22</v>
      </c>
      <c r="G22" s="124">
        <f t="shared" si="4"/>
        <v>0</v>
      </c>
      <c r="H22" s="124">
        <f t="shared" si="4"/>
        <v>0</v>
      </c>
      <c r="I22" s="124">
        <f t="shared" si="4"/>
        <v>-1273.43</v>
      </c>
      <c r="J22" s="124">
        <f>SUM(J23:J24)</f>
        <v>0</v>
      </c>
      <c r="K22" s="124">
        <f t="shared" si="4"/>
        <v>0</v>
      </c>
      <c r="L22" s="124">
        <f t="shared" si="4"/>
        <v>0</v>
      </c>
      <c r="M22" s="124">
        <f t="shared" si="1"/>
        <v>13568.640000000001</v>
      </c>
    </row>
    <row r="23" spans="1:15" ht="15" customHeight="1">
      <c r="A23" s="125" t="s">
        <v>246</v>
      </c>
      <c r="B23" s="126" t="s">
        <v>236</v>
      </c>
      <c r="C23" s="127">
        <v>11856.810000000001</v>
      </c>
      <c r="D23" s="127"/>
      <c r="E23" s="127"/>
      <c r="F23" s="127">
        <v>1033.22</v>
      </c>
      <c r="G23" s="127"/>
      <c r="H23" s="127"/>
      <c r="I23" s="127">
        <v>-1273.43</v>
      </c>
      <c r="J23" s="127"/>
      <c r="K23" s="127"/>
      <c r="L23" s="127"/>
      <c r="M23" s="124">
        <f t="shared" si="1"/>
        <v>11616.6</v>
      </c>
    </row>
    <row r="24" spans="1:15" ht="15" customHeight="1">
      <c r="A24" s="125" t="s">
        <v>247</v>
      </c>
      <c r="B24" s="126" t="s">
        <v>238</v>
      </c>
      <c r="C24" s="127">
        <v>1952.04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4">
        <f t="shared" si="1"/>
        <v>1952.04</v>
      </c>
    </row>
    <row r="25" spans="1:15" ht="15" customHeight="1">
      <c r="A25" s="119" t="s">
        <v>248</v>
      </c>
      <c r="B25" s="123" t="s">
        <v>249</v>
      </c>
      <c r="C25" s="128">
        <f t="shared" ref="C25:L25" si="5">SUM(C13,C16,C19,C22)</f>
        <v>220024.94000000003</v>
      </c>
      <c r="D25" s="128">
        <f t="shared" si="5"/>
        <v>146140.99</v>
      </c>
      <c r="E25" s="128">
        <f t="shared" si="5"/>
        <v>0</v>
      </c>
      <c r="F25" s="128">
        <f t="shared" si="5"/>
        <v>1033.22</v>
      </c>
      <c r="G25" s="128">
        <f t="shared" si="5"/>
        <v>0</v>
      </c>
      <c r="H25" s="128">
        <f t="shared" si="5"/>
        <v>0</v>
      </c>
      <c r="I25" s="128">
        <f t="shared" si="5"/>
        <v>-149567.16999999998</v>
      </c>
      <c r="J25" s="128">
        <f t="shared" si="5"/>
        <v>0</v>
      </c>
      <c r="K25" s="128">
        <f t="shared" si="5"/>
        <v>0</v>
      </c>
      <c r="L25" s="128">
        <f t="shared" si="5"/>
        <v>0</v>
      </c>
      <c r="M25" s="128">
        <f t="shared" si="1"/>
        <v>217631.98000000004</v>
      </c>
    </row>
    <row r="26" spans="1:15">
      <c r="A26" s="129" t="s">
        <v>250</v>
      </c>
    </row>
    <row r="27" spans="1:15" customFormat="1" ht="15" customHeight="1">
      <c r="A27" s="130"/>
      <c r="B27" s="130"/>
      <c r="C27" s="130"/>
      <c r="D27" s="130"/>
      <c r="E27" s="130"/>
    </row>
    <row r="28" spans="1:15" customFormat="1" ht="15" customHeight="1">
      <c r="A28" s="130"/>
      <c r="B28" s="130"/>
      <c r="C28" s="130"/>
      <c r="D28" s="130"/>
      <c r="E28" s="130"/>
      <c r="O28" s="44"/>
    </row>
    <row r="29" spans="1:15" customFormat="1" ht="12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O29" s="44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11811023622047245" right="7.874015748031496E-2" top="0.74803149606299213" bottom="0.35433070866141736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FBA I ketv</vt:lpstr>
      <vt:lpstr>VRA I ketv</vt:lpstr>
      <vt:lpstr>4 priedas</vt:lpstr>
      <vt:lpstr>'FBA I ketv'!Print_Titles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Darbo</dc:creator>
  <cp:lastModifiedBy>Darbo</cp:lastModifiedBy>
  <cp:lastPrinted>2020-05-13T05:41:45Z</cp:lastPrinted>
  <dcterms:created xsi:type="dcterms:W3CDTF">2009-07-20T14:30:53Z</dcterms:created>
  <dcterms:modified xsi:type="dcterms:W3CDTF">2020-05-13T05:41:56Z</dcterms:modified>
</cp:coreProperties>
</file>