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o\Desktop\Kontorai 2021 m\"/>
    </mc:Choice>
  </mc:AlternateContent>
  <xr:revisionPtr revIDLastSave="0" documentId="13_ncr:1_{EC45842B-C5D4-4C55-A4E2-B8574982DEC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BA II ketv" sheetId="4" r:id="rId1"/>
    <sheet name="VRA II ketv" sheetId="6" r:id="rId2"/>
    <sheet name="4 priedas" sheetId="7" r:id="rId3"/>
  </sheets>
  <definedNames>
    <definedName name="_xlnm.Print_Titles" localSheetId="0">'FBA II ketv'!$19:$19</definedName>
  </definedNames>
  <calcPr calcId="181029"/>
</workbook>
</file>

<file path=xl/calcChain.xml><?xml version="1.0" encoding="utf-8"?>
<calcChain xmlns="http://schemas.openxmlformats.org/spreadsheetml/2006/main">
  <c r="M24" i="7" l="1"/>
  <c r="M23" i="7"/>
  <c r="L22" i="7"/>
  <c r="K22" i="7"/>
  <c r="J22" i="7"/>
  <c r="I22" i="7"/>
  <c r="H22" i="7"/>
  <c r="G22" i="7"/>
  <c r="F22" i="7"/>
  <c r="E22" i="7"/>
  <c r="D22" i="7"/>
  <c r="C22" i="7"/>
  <c r="M22" i="7" s="1"/>
  <c r="M21" i="7"/>
  <c r="M20" i="7"/>
  <c r="L19" i="7"/>
  <c r="K19" i="7"/>
  <c r="J19" i="7"/>
  <c r="I19" i="7"/>
  <c r="H19" i="7"/>
  <c r="G19" i="7"/>
  <c r="F19" i="7"/>
  <c r="E19" i="7"/>
  <c r="D19" i="7"/>
  <c r="C19" i="7"/>
  <c r="M19" i="7" s="1"/>
  <c r="M18" i="7"/>
  <c r="M17" i="7"/>
  <c r="L16" i="7"/>
  <c r="K16" i="7"/>
  <c r="J16" i="7"/>
  <c r="I16" i="7"/>
  <c r="H16" i="7"/>
  <c r="G16" i="7"/>
  <c r="F16" i="7"/>
  <c r="E16" i="7"/>
  <c r="D16" i="7"/>
  <c r="M16" i="7" s="1"/>
  <c r="C16" i="7"/>
  <c r="M15" i="7"/>
  <c r="M14" i="7"/>
  <c r="L13" i="7"/>
  <c r="L25" i="7" s="1"/>
  <c r="K13" i="7"/>
  <c r="K25" i="7" s="1"/>
  <c r="J13" i="7"/>
  <c r="J25" i="7" s="1"/>
  <c r="I13" i="7"/>
  <c r="I25" i="7" s="1"/>
  <c r="H13" i="7"/>
  <c r="H25" i="7" s="1"/>
  <c r="G13" i="7"/>
  <c r="G25" i="7" s="1"/>
  <c r="F13" i="7"/>
  <c r="F25" i="7" s="1"/>
  <c r="E13" i="7"/>
  <c r="E25" i="7" s="1"/>
  <c r="D13" i="7"/>
  <c r="D25" i="7" s="1"/>
  <c r="C13" i="7"/>
  <c r="C25" i="7" s="1"/>
  <c r="M25" i="7" s="1"/>
  <c r="I47" i="6"/>
  <c r="H47" i="6"/>
  <c r="I31" i="6"/>
  <c r="H31" i="6"/>
  <c r="I28" i="6"/>
  <c r="H28" i="6"/>
  <c r="I22" i="6"/>
  <c r="I21" i="6" s="1"/>
  <c r="I46" i="6" s="1"/>
  <c r="I54" i="6" s="1"/>
  <c r="I56" i="6" s="1"/>
  <c r="H22" i="6"/>
  <c r="H21" i="6" s="1"/>
  <c r="H46" i="6" s="1"/>
  <c r="H54" i="6" s="1"/>
  <c r="H56" i="6" s="1"/>
  <c r="F94" i="4"/>
  <c r="G90" i="4"/>
  <c r="F90" i="4"/>
  <c r="G86" i="4"/>
  <c r="F86" i="4"/>
  <c r="G84" i="4"/>
  <c r="F84" i="4"/>
  <c r="G75" i="4"/>
  <c r="F75" i="4"/>
  <c r="G69" i="4"/>
  <c r="F69" i="4"/>
  <c r="G65" i="4"/>
  <c r="F65" i="4"/>
  <c r="G64" i="4"/>
  <c r="F64" i="4"/>
  <c r="G59" i="4"/>
  <c r="G94" i="4" s="1"/>
  <c r="F59" i="4"/>
  <c r="G49" i="4"/>
  <c r="F49" i="4"/>
  <c r="G42" i="4"/>
  <c r="G41" i="4" s="1"/>
  <c r="F42" i="4"/>
  <c r="F41" i="4" s="1"/>
  <c r="G27" i="4"/>
  <c r="F27" i="4"/>
  <c r="G21" i="4"/>
  <c r="F21" i="4"/>
  <c r="G20" i="4"/>
  <c r="G58" i="4" s="1"/>
  <c r="F20" i="4"/>
  <c r="M13" i="7" l="1"/>
  <c r="F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408A12C9-909F-4059-A73F-FF68118DD7F3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2213D5C8-5A13-43DF-BF2A-DC36187694A3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CC309C94-9C14-48B8-B52F-9AF9C6D8F1E3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57E60DBC-04B9-4ADB-AD7D-52381795041B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7B08FF6B-A263-410B-8412-16982B6D57F2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6D1F899C-5860-47E3-910E-6ADBC11B1804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D4D5FEC4-A657-4906-A58E-FE34E61DB0F7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28784F2C-A3D0-4539-AC5A-FFD95D81E446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AD145FAA-3CEF-4D95-B763-5E71DF3CD7F8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88711B35-9759-4CC8-A23B-8377CF7B40D3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9030C9C8-9AD2-4E4D-B0FC-E76173F01E1C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9CA7CD59-3A56-465F-B52E-754180C7C85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19A360-0B95-4CB2-BF56-7C70BF0458D4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5786E79A-CA2B-48FF-AD45-BE0A901F1895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E612B66D-D2E0-42DF-BF81-9BCB3DECFE24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EA74456C-B264-4DCD-BE87-8CBB8D0EAEA8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360F113-35E0-4C92-9395-11D6E95BDC77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2E8A2124-8C15-4607-9426-C315E90570E5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99F4C85F-0A03-476A-932F-0A1B67F83287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35CFB150-9DB3-404E-9C24-AF012ED32CF6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238C7CA1-136A-43C3-B02B-34143398DA3D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724148A6-88F8-49CE-8246-60439143B766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75617B7E-C0CE-4360-BC92-436558AA3B42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161BF7F1-71E1-49E8-ADD3-80B7F1570FF2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36536B16-8B5B-400F-9037-E1CA5A684D83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B905FE8D-ADC3-4DC5-A216-A388BDEFC7BA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72A4EEFA-F6FB-4E17-8734-B9FF243B0D0E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6F972CFB-9E61-4551-9059-D6B6DE93EF16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73B8E4DC-525C-4565-B17C-A6DD0EB6D473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7F69CD45-3F3B-43B7-A58A-8DCC9784AA69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4B322227-F93A-4C31-BC32-652F0CB7565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7E4114D1-4616-4D4A-8293-E2D20F8186BF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EC627711-132E-43D8-9D2B-E6546AE62F4D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D56F973F-7E90-47AE-AEFC-1C1BF91C0151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EEB7EF66-DE8B-4186-8AFE-F4D399D4694F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8D6BB6B2-194A-4C43-863F-46508CF2B3F1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7F656B59-AF03-4438-BEA2-EE0B7148FE8A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6DA6A5F8-3590-4936-9687-BC42261186DE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C323F65C-2069-45DD-9CBC-B28F476E6DEF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693D533C-26E8-4C2A-BE5F-F6304412D1E2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8BFFEB0A-2030-4E17-9859-8ECD5664F22C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E4D58E4A-6E21-42C1-923B-C18C6657BFFC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CAD7BAC3-22CC-4879-AFAA-0798A333ED19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693407EC-49D4-45DA-BD58-C6EAEB2E9A2A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4BDF880E-0DAF-4419-9B1A-2A0295325ED6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6884B034-C4C3-4AF2-8FD2-AE3FC1E20B8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4EEB9063-08CA-405A-A84C-42B200332BE4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588A39E1-2E85-4BF0-B330-5576D5E274C7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771D75A2-849B-453A-8831-2AB25A79A00A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D48DF5AE-CCEC-413F-BBA8-60C1EC5735E9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B82306C7-759A-4231-A0F2-B257889FCE19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6559A54C-C410-48B0-8B05-5B3DFAF0EED5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AF4F414E-40BB-4645-A403-1976F0A872D5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E854B6CD-7531-4B5D-9FB7-27CFD57C3DC6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C193BBEC-5A04-484F-901A-1BD520E525BA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A276060C-74DD-4ED9-B17A-CEB76ACCD7B3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8230155F-474C-46F6-A0D6-DEE78A5F643C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4A4BB1F0-B4FF-4AF5-8022-E4BF3E2EFAE3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CF84CE07-0486-46C2-8FA4-91A366ADD67E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B7C5C219-75EC-402C-9539-AEE4C64CA674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8CDE1A50-9A77-416D-B3CC-65E5078A4DD6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5F336352-D3C4-4E88-9BC2-4774028E9C9B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DBA09D1B-1AA9-43A0-9490-36C1D0D7F784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37CF85FC-999A-44B7-9965-D632BF936ABD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07F0049D-3863-4BF8-853E-A4F27196C499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4FEC24D3-7936-43EE-9BF8-19BE492023CB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7597DE3C-7FAE-46EB-A8CD-725EE58AC835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28D6AC2B-44D0-4764-9339-A266CF624689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E5E44A1C-2584-4F45-943A-DB6ADFE49DAE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C2EDC085-E516-4FDD-9F92-25E9B01A1438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47D41B90-17B1-4013-A293-791378C109FF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DAC21CCC-E5B7-4915-AE45-D7B3D4ACB4BB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9E8984FA-530F-45C5-A619-795735042F9A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BC56EAE2-F4E1-4E43-B106-396AED74FD5F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B56EE28E-6615-40B0-98DA-C949C4AD81EA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C694F650-0172-42E0-8D4B-9108FEFAB03D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A5377214-B868-4001-B0A4-02998DF3322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1318F2A0-326D-4AFE-BA85-4D8E7818CB69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EDD38A41-C988-4383-966E-D5CA6180B99D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CD2182F3-B254-41B9-B4E7-B32512CCEDFD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84C88998-BB05-4783-8AD9-38454DA6730D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48A613CC-A3EE-4E92-BEB5-B7749D3861E8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34867859-9FFB-43A9-ADD6-23AA09A900A4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8AF73743-DD7B-45E0-8FFC-D2C8E602E38A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F800E9AF-8A8E-4339-8585-D4D10B379CB5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F6DB4B57-F48F-468C-BBE4-9A3C96EF141E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05EF5A57-3F27-4BA8-8879-F9B3372C6E1B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1A94B521-7CDB-4436-A738-3348CCBC635E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BCB7020C-1094-4F8E-887D-13B57C15EE0C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B63C0C5A-E2CD-4998-98B5-29FBBCF61666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97D16638-4179-4068-BA4C-F77BC856E687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B51B1EE3-1264-4D5C-B861-259149A1A0A7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9DC7B880-DE7E-4A5D-B32E-39C987FCBDD9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49FF24BD-55B4-4F23-B213-8B37C7322725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F071FD7C-71C5-4908-8081-05C959E9A5DD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5664C1CB-9807-40FF-AA66-9CDC1CD45858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580FAAF2-0454-4746-9202-BF940CA31BC6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0B381F2D-0759-45D7-8782-3A5C0605D4EF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<sst xmlns="http://schemas.openxmlformats.org/spreadsheetml/2006/main" count="367" uniqueCount="269">
  <si>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</si>
  <si>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</si>
  <si>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</si>
  <si>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</si>
  <si>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</si>
  <si>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</si>
  <si>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</si>
  <si>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</si>
  <si>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</si>
  <si>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</si>
  <si>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</si>
  <si>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</si>
  <si>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</si>
  <si>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</si>
  <si>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</si>
  <si>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</si>
  <si>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</si>
  <si>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</si>
  <si>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</si>
  <si>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</si>
  <si>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</si>
  <si>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</si>
  <si>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</si>
  <si>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</si>
  <si>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</si>
  <si>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</si>
  <si>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</si>
  <si>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</si>
  <si>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</si>
  <si>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</si>
  <si>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</si>
  <si>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</si>
  <si>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</si>
  <si>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</si>
  <si>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</si>
  <si>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</si>
  <si>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</si>
  <si>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</si>
  <si>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</si>
  <si>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</si>
  <si>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</si>
  <si>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</si>
  <si>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</si>
  <si>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</si>
  <si>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</si>
  <si>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</si>
  <si>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</si>
  <si>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</si>
  <si>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</si>
  <si>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</si>
  <si>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</si>
  <si>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</si>
  <si>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</si>
  <si>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</si>
  <si>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</si>
  <si>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</si>
  <si>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</si>
  <si>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</si>
  <si>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</si>
  <si>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</si>
  <si>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</si>
  <si>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</si>
  <si>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</si>
  <si>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</si>
  <si>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</si>
  <si>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</si>
  <si>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</si>
  <si>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</si>
  <si>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</si>
  <si>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</si>
  <si>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</si>
  <si>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</si>
  <si>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</si>
  <si>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</si>
  <si>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</si>
  <si>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</si>
  <si>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</si>
  <si>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</si>
  <si>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</si>
  <si>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</si>
  <si>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</si>
  <si>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</si>
  <si>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</si>
  <si>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</si>
  <si>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</si>
  <si>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</si>
  <si>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</si>
  <si>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</si>
  <si>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</si>
  <si>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</si>
  <si>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</si>
  <si>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</si>
  <si>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</si>
  <si>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</si>
  <si>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</si>
  <si>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</si>
  <si>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</si>
  <si>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</si>
  <si>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</si>
  <si>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</si>
  <si>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</si>
  <si>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</si>
  <si>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</si>
  <si>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</si>
  <si>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</si>
  <si>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</si>
  <si>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</si>
  <si>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</si>
  <si>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</si>
  <si>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</si>
  <si>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</si>
  <si>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</si>
  <si>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</si>
  <si>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</si>
  <si>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</si>
  <si>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</si>
  <si>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</si>
  <si>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</si>
  <si>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</si>
  <si>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</si>
  <si>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</si>
  <si>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</si>
  <si>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</si>
  <si>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</si>
  <si>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</si>
  <si>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</si>
  <si>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</si>
  <si>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</si>
  <si>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</si>
  <si>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</si>
  <si>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</si>
  <si>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</si>
  <si>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lopšelis - darželis "Gintarėlis"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</si>
  <si>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</si>
  <si>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</si>
  <si>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</si>
  <si>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</si>
  <si>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</si>
  <si>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</si>
  <si>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</si>
  <si>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</si>
  <si>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</si>
  <si>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</si>
  <si>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</si>
  <si>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</si>
  <si>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</si>
  <si>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</si>
  <si>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</si>
  <si>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</si>
  <si>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</si>
  <si>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</si>
  <si>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</si>
  <si>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</si>
  <si>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</si>
  <si>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</si>
  <si>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</si>
  <si>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</si>
  <si>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</si>
  <si>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</si>
  <si>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</si>
  <si>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</si>
  <si>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</si>
  <si>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</si>
  <si>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</si>
  <si>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</si>
  <si>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</si>
  <si>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</si>
  <si>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</si>
  <si>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</si>
  <si>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</si>
  <si>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</si>
  <si>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</si>
  <si>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</si>
  <si>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</si>
  <si>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</si>
  <si>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</si>
  <si>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</si>
  <si>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</si>
  <si>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</si>
  <si>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</si>
  <si>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</si>
  <si>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</si>
  <si>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</si>
  <si>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</si>
  <si>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</si>
  <si>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</si>
  <si>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</si>
  <si>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</si>
  <si>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</si>
  <si>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</si>
  <si>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</si>
  <si>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</si>
  <si>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</si>
  <si>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</si>
  <si>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</si>
  <si>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</si>
  <si>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</si>
  <si>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</si>
  <si>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</si>
  <si>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</si>
  <si>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</si>
  <si>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</si>
  <si>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</si>
  <si>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</si>
  <si>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</si>
  <si>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</si>
  <si>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</si>
  <si>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</si>
  <si>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</si>
  <si>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</si>
  <si>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</si>
  <si>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</si>
  <si>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</si>
  <si>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</si>
  <si>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</si>
  <si>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</si>
  <si>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</si>
  <si>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</si>
  <si>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</si>
  <si>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</si>
  <si>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</si>
  <si>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</si>
  <si>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</si>
  <si>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</si>
  <si>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</si>
  <si>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</si>
  <si>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</si>
  <si>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</si>
  <si>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</si>
  <si>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</si>
  <si>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</si>
  <si>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</si>
  <si>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</si>
  <si>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</si>
  <si>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</si>
  <si>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</si>
  <si>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</si>
  <si>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</si>
  <si>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</si>
  <si>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</si>
  <si>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</si>
  <si>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</si>
  <si>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</si>
  <si>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</si>
  <si>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</si>
  <si>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</si>
  <si>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</si>
  <si>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</si>
  <si>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</si>
  <si>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191789161, Melioratorių 16, Gargždai</t>
  </si>
  <si>
    <t>Kristina Narvilė</t>
  </si>
  <si>
    <t>____________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</si>
  <si>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</si>
  <si>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</si>
  <si>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</si>
  <si>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</si>
  <si>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</si>
  <si>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</si>
  <si>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</si>
  <si>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 xml:space="preserve">Pateikimo valiuta ir tikslumas: eurais </t>
  </si>
  <si>
    <t>PAGAL  2021.06.30 D. DUOMENIS</t>
  </si>
  <si>
    <t xml:space="preserve">2021.08.16 Nr.     </t>
  </si>
  <si>
    <t>Direktoriaus pavaduotoja ugdymui, laikinai atliekanti direktoriaus pareigas</t>
  </si>
  <si>
    <t>Rosita Anulienė</t>
  </si>
  <si>
    <t>Vyriausiasis buhalteris</t>
  </si>
  <si>
    <t xml:space="preserve">                      Rosita Anulienė</t>
  </si>
  <si>
    <t xml:space="preserve">Vyriausiasis buhalteris                                                                                      </t>
  </si>
  <si>
    <t xml:space="preserve">                Kristina Narvilė</t>
  </si>
  <si>
    <t>Gargždų l/d "Gintarėlis"   2021-06-30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</si>
</sst>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NewRoman,Bold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u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u/>
      <sz val="11"/>
      <name val="Arial"/>
      <family val="2"/>
      <charset val="186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b/>
      <strike/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TimesNewRoman,Bold"/>
      <charset val="186"/>
    </font>
    <font>
      <u/>
      <sz val="11"/>
      <name val="Times New Roman"/>
      <family val="1"/>
      <charset val="186"/>
    </font>
    <font>
      <sz val="11"/>
      <name val="TimesNewRoman,Bold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0" borderId="0" xfId="0" applyFont="1"/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opLeftCell="A52" zoomScaleNormal="100" zoomScaleSheetLayoutView="100" workbookViewId="0">
      <selection activeCell="L67" sqref="L66:L67"/>
    </sheetView>
  </sheetViews>
  <sheetFormatPr defaultRowHeight="12.75"/>
  <cols>
    <col min="1" max="1" width="10.5703125" style="6" customWidth="1"/>
    <col min="2" max="2" width="3.140625" style="114" customWidth="1"/>
    <col min="3" max="3" width="2.7109375" style="114" customWidth="1"/>
    <col min="4" max="4" width="59" style="114" customWidth="1"/>
    <col min="5" max="5" width="7.7109375" style="114" customWidth="1"/>
    <col min="6" max="6" width="11.85546875" style="6" customWidth="1"/>
    <col min="7" max="7" width="12.85546875" style="6" customWidth="1"/>
    <col min="8" max="8" width="5.28515625" style="6" customWidth="1"/>
    <col min="9" max="16384" width="9.140625" style="6"/>
  </cols>
  <sheetData>
    <row r="1" spans="1:7">
      <c r="E1" s="57"/>
    </row>
    <row r="2" spans="1:7">
      <c r="E2" s="134" t="s">
        <v>94</v>
      </c>
      <c r="F2" s="135"/>
      <c r="G2" s="135"/>
    </row>
    <row r="3" spans="1:7">
      <c r="E3" s="136" t="s">
        <v>112</v>
      </c>
      <c r="F3" s="137"/>
      <c r="G3" s="137"/>
    </row>
    <row r="5" spans="1:7">
      <c r="A5" s="144" t="s">
        <v>93</v>
      </c>
      <c r="B5" s="145"/>
      <c r="C5" s="145"/>
      <c r="D5" s="145"/>
      <c r="E5" s="145"/>
      <c r="F5" s="143"/>
      <c r="G5" s="143"/>
    </row>
    <row r="6" spans="1:7">
      <c r="A6" s="146"/>
      <c r="B6" s="146"/>
      <c r="C6" s="146"/>
      <c r="D6" s="146"/>
      <c r="E6" s="146"/>
      <c r="F6" s="146"/>
      <c r="G6" s="146"/>
    </row>
    <row r="7" spans="1:7">
      <c r="A7" s="138" t="s">
        <v>132</v>
      </c>
      <c r="B7" s="139"/>
      <c r="C7" s="139"/>
      <c r="D7" s="139"/>
      <c r="E7" s="139"/>
      <c r="F7" s="140"/>
      <c r="G7" s="140"/>
    </row>
    <row r="8" spans="1:7">
      <c r="A8" s="141" t="s">
        <v>113</v>
      </c>
      <c r="B8" s="142"/>
      <c r="C8" s="142"/>
      <c r="D8" s="142"/>
      <c r="E8" s="142"/>
      <c r="F8" s="143"/>
      <c r="G8" s="143"/>
    </row>
    <row r="9" spans="1:7" ht="12.75" customHeight="1">
      <c r="A9" s="150" t="s">
        <v>249</v>
      </c>
      <c r="B9" s="151"/>
      <c r="C9" s="151"/>
      <c r="D9" s="151"/>
      <c r="E9" s="151"/>
      <c r="F9" s="152"/>
      <c r="G9" s="152"/>
    </row>
    <row r="10" spans="1:7">
      <c r="A10" s="154" t="s">
        <v>114</v>
      </c>
      <c r="B10" s="155"/>
      <c r="C10" s="155"/>
      <c r="D10" s="155"/>
      <c r="E10" s="155"/>
      <c r="F10" s="156"/>
      <c r="G10" s="156"/>
    </row>
    <row r="11" spans="1:7">
      <c r="A11" s="156"/>
      <c r="B11" s="156"/>
      <c r="C11" s="156"/>
      <c r="D11" s="156"/>
      <c r="E11" s="156"/>
      <c r="F11" s="156"/>
      <c r="G11" s="156"/>
    </row>
    <row r="12" spans="1:7">
      <c r="A12" s="153"/>
      <c r="B12" s="143"/>
      <c r="C12" s="143"/>
      <c r="D12" s="143"/>
      <c r="E12" s="143"/>
    </row>
    <row r="13" spans="1:7">
      <c r="A13" s="144" t="s">
        <v>0</v>
      </c>
      <c r="B13" s="145"/>
      <c r="C13" s="145"/>
      <c r="D13" s="145"/>
      <c r="E13" s="145"/>
      <c r="F13" s="157"/>
      <c r="G13" s="157"/>
    </row>
    <row r="14" spans="1:7">
      <c r="A14" s="144" t="s">
        <v>260</v>
      </c>
      <c r="B14" s="145"/>
      <c r="C14" s="145"/>
      <c r="D14" s="145"/>
      <c r="E14" s="145"/>
      <c r="F14" s="157"/>
      <c r="G14" s="157"/>
    </row>
    <row r="15" spans="1:7">
      <c r="A15" s="112"/>
      <c r="B15" s="113"/>
      <c r="C15" s="113"/>
      <c r="D15" s="113"/>
      <c r="E15" s="113"/>
      <c r="F15" s="116"/>
      <c r="G15" s="116"/>
    </row>
    <row r="16" spans="1:7">
      <c r="A16" s="150" t="s">
        <v>261</v>
      </c>
      <c r="B16" s="158"/>
      <c r="C16" s="158"/>
      <c r="D16" s="158"/>
      <c r="E16" s="158"/>
      <c r="F16" s="159"/>
      <c r="G16" s="159"/>
    </row>
    <row r="17" spans="1:7">
      <c r="A17" s="141" t="s">
        <v>1</v>
      </c>
      <c r="B17" s="141"/>
      <c r="C17" s="141"/>
      <c r="D17" s="141"/>
      <c r="E17" s="141"/>
      <c r="F17" s="160"/>
      <c r="G17" s="160"/>
    </row>
    <row r="18" spans="1:7" ht="12.75" customHeight="1">
      <c r="A18" s="112"/>
      <c r="B18" s="111"/>
      <c r="C18" s="111"/>
      <c r="D18" s="161" t="s">
        <v>259</v>
      </c>
      <c r="E18" s="161"/>
      <c r="F18" s="161"/>
      <c r="G18" s="161"/>
    </row>
    <row r="19" spans="1:7" ht="67.5" customHeight="1">
      <c r="A19" s="53" t="s">
        <v>2</v>
      </c>
      <c r="B19" s="147" t="s">
        <v>3</v>
      </c>
      <c r="C19" s="148"/>
      <c r="D19" s="149"/>
      <c r="E19" s="2" t="s">
        <v>4</v>
      </c>
      <c r="F19" s="1" t="s">
        <v>5</v>
      </c>
      <c r="G19" s="1" t="s">
        <v>6</v>
      </c>
    </row>
    <row r="20" spans="1:7" s="114" customFormat="1" ht="12.75" customHeight="1">
      <c r="A20" s="1" t="s">
        <v>7</v>
      </c>
      <c r="B20" s="7" t="s">
        <v>8</v>
      </c>
      <c r="C20" s="21"/>
      <c r="D20" s="8"/>
      <c r="E20" s="16"/>
      <c r="F20" s="40">
        <f>SUM(F21,F27,F38,F39)</f>
        <v>226813.69999999995</v>
      </c>
      <c r="G20" s="40">
        <f>SUM(G21,G27,G38,G39)</f>
        <v>225326.74</v>
      </c>
    </row>
    <row r="21" spans="1:7" s="114" customFormat="1" ht="12.75" customHeight="1">
      <c r="A21" s="20" t="s">
        <v>9</v>
      </c>
      <c r="B21" s="22" t="s">
        <v>96</v>
      </c>
      <c r="C21" s="9"/>
      <c r="D21" s="10"/>
      <c r="E21" s="16"/>
      <c r="F21" s="41">
        <f>SUM(F22:F26)</f>
        <v>2.0300000000002001</v>
      </c>
      <c r="G21" s="41">
        <f>SUM(G22:G26)</f>
        <v>2.0300000000002001</v>
      </c>
    </row>
    <row r="22" spans="1:7" s="114" customFormat="1" ht="12.75" customHeight="1">
      <c r="A22" s="16" t="s">
        <v>10</v>
      </c>
      <c r="B22" s="4"/>
      <c r="C22" s="28" t="s">
        <v>11</v>
      </c>
      <c r="D22" s="18"/>
      <c r="E22" s="35"/>
      <c r="F22" s="41"/>
      <c r="G22" s="41"/>
    </row>
    <row r="23" spans="1:7" s="114" customFormat="1" ht="12.75" customHeight="1">
      <c r="A23" s="16" t="s">
        <v>12</v>
      </c>
      <c r="B23" s="4"/>
      <c r="C23" s="28" t="s">
        <v>116</v>
      </c>
      <c r="D23" s="19"/>
      <c r="E23" s="36"/>
      <c r="F23" s="41">
        <v>2.0300000000002001</v>
      </c>
      <c r="G23" s="41">
        <v>2.0300000000002001</v>
      </c>
    </row>
    <row r="24" spans="1:7" s="114" customFormat="1" ht="12.75" customHeight="1">
      <c r="A24" s="16" t="s">
        <v>13</v>
      </c>
      <c r="B24" s="4"/>
      <c r="C24" s="28" t="s">
        <v>14</v>
      </c>
      <c r="D24" s="19"/>
      <c r="E24" s="36"/>
      <c r="F24" s="41"/>
      <c r="G24" s="41"/>
    </row>
    <row r="25" spans="1:7" s="114" customFormat="1" ht="12.75" customHeight="1">
      <c r="A25" s="16" t="s">
        <v>15</v>
      </c>
      <c r="B25" s="4"/>
      <c r="C25" s="28" t="s">
        <v>121</v>
      </c>
      <c r="D25" s="19"/>
      <c r="E25" s="20"/>
      <c r="F25" s="41"/>
      <c r="G25" s="41"/>
    </row>
    <row r="26" spans="1:7" s="114" customFormat="1" ht="12.75" customHeight="1">
      <c r="A26" s="33" t="s">
        <v>92</v>
      </c>
      <c r="B26" s="4"/>
      <c r="C26" s="17" t="s">
        <v>81</v>
      </c>
      <c r="D26" s="18"/>
      <c r="E26" s="20"/>
      <c r="F26" s="41"/>
      <c r="G26" s="41"/>
    </row>
    <row r="27" spans="1:7" s="114" customFormat="1" ht="12.75" customHeight="1">
      <c r="A27" s="12" t="s">
        <v>16</v>
      </c>
      <c r="B27" s="13" t="s">
        <v>17</v>
      </c>
      <c r="C27" s="14"/>
      <c r="D27" s="15"/>
      <c r="E27" s="20"/>
      <c r="F27" s="41">
        <f>SUM(F28:F37)</f>
        <v>226811.66999999995</v>
      </c>
      <c r="G27" s="41">
        <f>SUM(G28:G37)</f>
        <v>225324.71</v>
      </c>
    </row>
    <row r="28" spans="1:7" s="114" customFormat="1" ht="12.75" customHeight="1">
      <c r="A28" s="16" t="s">
        <v>18</v>
      </c>
      <c r="B28" s="4"/>
      <c r="C28" s="28" t="s">
        <v>19</v>
      </c>
      <c r="D28" s="19"/>
      <c r="E28" s="36"/>
      <c r="F28" s="41"/>
      <c r="G28" s="41"/>
    </row>
    <row r="29" spans="1:7" s="114" customFormat="1" ht="12.75" customHeight="1">
      <c r="A29" s="16" t="s">
        <v>20</v>
      </c>
      <c r="B29" s="4"/>
      <c r="C29" s="28" t="s">
        <v>21</v>
      </c>
      <c r="D29" s="19"/>
      <c r="E29" s="36"/>
      <c r="F29" s="41">
        <v>162115.04999999999</v>
      </c>
      <c r="G29" s="41">
        <v>164243.49</v>
      </c>
    </row>
    <row r="30" spans="1:7" s="114" customFormat="1" ht="12.75" customHeight="1">
      <c r="A30" s="16" t="s">
        <v>22</v>
      </c>
      <c r="B30" s="4"/>
      <c r="C30" s="28" t="s">
        <v>23</v>
      </c>
      <c r="D30" s="19"/>
      <c r="E30" s="36"/>
      <c r="F30" s="41">
        <v>24399.87</v>
      </c>
      <c r="G30" s="41">
        <v>25026.059999999998</v>
      </c>
    </row>
    <row r="31" spans="1:7" s="114" customFormat="1" ht="12.75" customHeight="1">
      <c r="A31" s="16" t="s">
        <v>24</v>
      </c>
      <c r="B31" s="4"/>
      <c r="C31" s="28" t="s">
        <v>25</v>
      </c>
      <c r="D31" s="19"/>
      <c r="E31" s="36"/>
      <c r="F31" s="41"/>
      <c r="G31" s="41"/>
    </row>
    <row r="32" spans="1:7" s="114" customFormat="1" ht="12.75" customHeight="1">
      <c r="A32" s="16" t="s">
        <v>26</v>
      </c>
      <c r="B32" s="4"/>
      <c r="C32" s="28" t="s">
        <v>27</v>
      </c>
      <c r="D32" s="19"/>
      <c r="E32" s="36"/>
      <c r="F32" s="41">
        <v>36380.17</v>
      </c>
      <c r="G32" s="41">
        <v>30834.93</v>
      </c>
    </row>
    <row r="33" spans="1:7" s="114" customFormat="1" ht="12.75" customHeight="1">
      <c r="A33" s="16" t="s">
        <v>28</v>
      </c>
      <c r="B33" s="4"/>
      <c r="C33" s="28" t="s">
        <v>29</v>
      </c>
      <c r="D33" s="19"/>
      <c r="E33" s="36"/>
      <c r="F33" s="41"/>
      <c r="G33" s="41"/>
    </row>
    <row r="34" spans="1:7" s="114" customFormat="1" ht="12.75" customHeight="1">
      <c r="A34" s="16" t="s">
        <v>30</v>
      </c>
      <c r="B34" s="4"/>
      <c r="C34" s="28" t="s">
        <v>31</v>
      </c>
      <c r="D34" s="19"/>
      <c r="E34" s="36"/>
      <c r="F34" s="41"/>
      <c r="G34" s="41"/>
    </row>
    <row r="35" spans="1:7" s="114" customFormat="1" ht="12.75" customHeight="1">
      <c r="A35" s="16" t="s">
        <v>32</v>
      </c>
      <c r="B35" s="4"/>
      <c r="C35" s="28" t="s">
        <v>33</v>
      </c>
      <c r="D35" s="19"/>
      <c r="E35" s="36"/>
      <c r="F35" s="41">
        <v>3171.5</v>
      </c>
      <c r="G35" s="41">
        <v>4333.9400000000023</v>
      </c>
    </row>
    <row r="36" spans="1:7" s="114" customFormat="1" ht="12.75" customHeight="1">
      <c r="A36" s="16" t="s">
        <v>34</v>
      </c>
      <c r="B36" s="55"/>
      <c r="C36" s="58" t="s">
        <v>115</v>
      </c>
      <c r="D36" s="117"/>
      <c r="E36" s="36"/>
      <c r="F36" s="41">
        <v>745.08</v>
      </c>
      <c r="G36" s="41">
        <v>886.29</v>
      </c>
    </row>
    <row r="37" spans="1:7" s="114" customFormat="1" ht="12.75" customHeight="1">
      <c r="A37" s="16" t="s">
        <v>35</v>
      </c>
      <c r="B37" s="4"/>
      <c r="C37" s="28" t="s">
        <v>123</v>
      </c>
      <c r="D37" s="19"/>
      <c r="E37" s="20"/>
      <c r="F37" s="41"/>
      <c r="G37" s="41"/>
    </row>
    <row r="38" spans="1:7" s="114" customFormat="1" ht="12.75" customHeight="1">
      <c r="A38" s="20" t="s">
        <v>36</v>
      </c>
      <c r="B38" s="3" t="s">
        <v>37</v>
      </c>
      <c r="C38" s="3"/>
      <c r="D38" s="29"/>
      <c r="E38" s="20"/>
      <c r="F38" s="41"/>
      <c r="G38" s="41"/>
    </row>
    <row r="39" spans="1:7" s="114" customFormat="1" ht="12.75" customHeight="1">
      <c r="A39" s="20" t="s">
        <v>44</v>
      </c>
      <c r="B39" s="3" t="s">
        <v>128</v>
      </c>
      <c r="C39" s="3"/>
      <c r="D39" s="29"/>
      <c r="E39" s="37"/>
      <c r="F39" s="41"/>
      <c r="G39" s="41"/>
    </row>
    <row r="40" spans="1:7" s="114" customFormat="1" ht="12.75" customHeight="1">
      <c r="A40" s="1" t="s">
        <v>45</v>
      </c>
      <c r="B40" s="7" t="s">
        <v>46</v>
      </c>
      <c r="C40" s="21"/>
      <c r="D40" s="8"/>
      <c r="E40" s="36"/>
      <c r="F40" s="41"/>
      <c r="G40" s="41"/>
    </row>
    <row r="41" spans="1:7" s="114" customFormat="1" ht="12.75" customHeight="1">
      <c r="A41" s="53" t="s">
        <v>47</v>
      </c>
      <c r="B41" s="51" t="s">
        <v>48</v>
      </c>
      <c r="C41" s="54"/>
      <c r="D41" s="56"/>
      <c r="E41" s="20"/>
      <c r="F41" s="40">
        <f>SUM(F42,F48,F49,F56,F57)</f>
        <v>184545.99000000002</v>
      </c>
      <c r="G41" s="40">
        <f>SUM(G42,G48,G49,G56,G57)</f>
        <v>86574.229999999981</v>
      </c>
    </row>
    <row r="42" spans="1:7" s="114" customFormat="1" ht="12.75" customHeight="1">
      <c r="A42" s="59" t="s">
        <v>9</v>
      </c>
      <c r="B42" s="60" t="s">
        <v>49</v>
      </c>
      <c r="C42" s="61"/>
      <c r="D42" s="62"/>
      <c r="E42" s="20"/>
      <c r="F42" s="41">
        <f>SUM(F43:F47)</f>
        <v>2559.12</v>
      </c>
      <c r="G42" s="41">
        <f>SUM(G43:G47)</f>
        <v>2858.4300000000003</v>
      </c>
    </row>
    <row r="43" spans="1:7" s="114" customFormat="1" ht="12.75" customHeight="1">
      <c r="A43" s="63" t="s">
        <v>10</v>
      </c>
      <c r="B43" s="55"/>
      <c r="C43" s="58" t="s">
        <v>50</v>
      </c>
      <c r="D43" s="117"/>
      <c r="E43" s="36"/>
      <c r="F43" s="41"/>
      <c r="G43" s="41"/>
    </row>
    <row r="44" spans="1:7" s="114" customFormat="1" ht="12.75" customHeight="1">
      <c r="A44" s="63" t="s">
        <v>12</v>
      </c>
      <c r="B44" s="55"/>
      <c r="C44" s="58" t="s">
        <v>90</v>
      </c>
      <c r="D44" s="117"/>
      <c r="E44" s="36"/>
      <c r="F44" s="41">
        <v>2559.12</v>
      </c>
      <c r="G44" s="41">
        <v>2858.4300000000003</v>
      </c>
    </row>
    <row r="45" spans="1:7" s="114" customFormat="1">
      <c r="A45" s="63" t="s">
        <v>13</v>
      </c>
      <c r="B45" s="55"/>
      <c r="C45" s="58" t="s">
        <v>117</v>
      </c>
      <c r="D45" s="117"/>
      <c r="E45" s="36"/>
      <c r="F45" s="41"/>
      <c r="G45" s="41"/>
    </row>
    <row r="46" spans="1:7" s="114" customFormat="1">
      <c r="A46" s="63" t="s">
        <v>15</v>
      </c>
      <c r="B46" s="55"/>
      <c r="C46" s="58" t="s">
        <v>122</v>
      </c>
      <c r="D46" s="117"/>
      <c r="E46" s="36"/>
      <c r="F46" s="41"/>
      <c r="G46" s="41"/>
    </row>
    <row r="47" spans="1:7" s="114" customFormat="1" ht="12.75" customHeight="1">
      <c r="A47" s="63" t="s">
        <v>92</v>
      </c>
      <c r="B47" s="54"/>
      <c r="C47" s="162" t="s">
        <v>103</v>
      </c>
      <c r="D47" s="163"/>
      <c r="E47" s="36"/>
      <c r="F47" s="41"/>
      <c r="G47" s="41"/>
    </row>
    <row r="48" spans="1:7" s="114" customFormat="1" ht="12.75" customHeight="1">
      <c r="A48" s="59" t="s">
        <v>16</v>
      </c>
      <c r="B48" s="64" t="s">
        <v>109</v>
      </c>
      <c r="C48" s="65"/>
      <c r="D48" s="66"/>
      <c r="E48" s="20"/>
      <c r="F48" s="41">
        <v>61682.990000000005</v>
      </c>
      <c r="G48" s="41">
        <v>240</v>
      </c>
    </row>
    <row r="49" spans="1:7" s="114" customFormat="1" ht="12.75" customHeight="1">
      <c r="A49" s="59" t="s">
        <v>36</v>
      </c>
      <c r="B49" s="60" t="s">
        <v>97</v>
      </c>
      <c r="C49" s="61"/>
      <c r="D49" s="62"/>
      <c r="E49" s="20"/>
      <c r="F49" s="41">
        <f>SUM(F50:F55)</f>
        <v>113401.42000000001</v>
      </c>
      <c r="G49" s="41">
        <f>SUM(G50:G55)</f>
        <v>76010.489999999991</v>
      </c>
    </row>
    <row r="50" spans="1:7" s="114" customFormat="1" ht="12.75" customHeight="1">
      <c r="A50" s="63" t="s">
        <v>38</v>
      </c>
      <c r="B50" s="61"/>
      <c r="C50" s="67" t="s">
        <v>82</v>
      </c>
      <c r="D50" s="68"/>
      <c r="E50" s="20"/>
      <c r="F50" s="41"/>
      <c r="G50" s="41"/>
    </row>
    <row r="51" spans="1:7" s="114" customFormat="1" ht="12.75" customHeight="1">
      <c r="A51" s="69" t="s">
        <v>39</v>
      </c>
      <c r="B51" s="55"/>
      <c r="C51" s="58" t="s">
        <v>51</v>
      </c>
      <c r="D51" s="70"/>
      <c r="E51" s="71"/>
      <c r="F51" s="41"/>
      <c r="G51" s="41"/>
    </row>
    <row r="52" spans="1:7" s="114" customFormat="1" ht="12.75" customHeight="1">
      <c r="A52" s="63" t="s">
        <v>40</v>
      </c>
      <c r="B52" s="55"/>
      <c r="C52" s="58" t="s">
        <v>52</v>
      </c>
      <c r="D52" s="117"/>
      <c r="E52" s="38"/>
      <c r="F52" s="41"/>
      <c r="G52" s="41"/>
    </row>
    <row r="53" spans="1:7" s="114" customFormat="1" ht="12.75" customHeight="1">
      <c r="A53" s="63" t="s">
        <v>41</v>
      </c>
      <c r="B53" s="55"/>
      <c r="C53" s="162" t="s">
        <v>89</v>
      </c>
      <c r="D53" s="163"/>
      <c r="E53" s="38"/>
      <c r="F53" s="41">
        <v>7070.35</v>
      </c>
      <c r="G53" s="41">
        <v>6833.62</v>
      </c>
    </row>
    <row r="54" spans="1:7" s="114" customFormat="1" ht="12.75" customHeight="1">
      <c r="A54" s="63" t="s">
        <v>42</v>
      </c>
      <c r="B54" s="55"/>
      <c r="C54" s="58" t="s">
        <v>83</v>
      </c>
      <c r="D54" s="117"/>
      <c r="E54" s="38"/>
      <c r="F54" s="41">
        <v>106331.07</v>
      </c>
      <c r="G54" s="41">
        <v>69176.87</v>
      </c>
    </row>
    <row r="55" spans="1:7" s="114" customFormat="1" ht="12.75" customHeight="1">
      <c r="A55" s="63" t="s">
        <v>43</v>
      </c>
      <c r="B55" s="55"/>
      <c r="C55" s="58" t="s">
        <v>53</v>
      </c>
      <c r="D55" s="117"/>
      <c r="E55" s="20"/>
      <c r="F55" s="41"/>
      <c r="G55" s="41"/>
    </row>
    <row r="56" spans="1:7" s="114" customFormat="1" ht="12.75" customHeight="1">
      <c r="A56" s="59" t="s">
        <v>44</v>
      </c>
      <c r="B56" s="50" t="s">
        <v>54</v>
      </c>
      <c r="C56" s="50"/>
      <c r="D56" s="52"/>
      <c r="E56" s="38"/>
      <c r="F56" s="41"/>
      <c r="G56" s="41"/>
    </row>
    <row r="57" spans="1:7" s="114" customFormat="1" ht="12.75" customHeight="1">
      <c r="A57" s="59" t="s">
        <v>55</v>
      </c>
      <c r="B57" s="50" t="s">
        <v>56</v>
      </c>
      <c r="C57" s="50"/>
      <c r="D57" s="52"/>
      <c r="E57" s="20"/>
      <c r="F57" s="41">
        <v>6902.46</v>
      </c>
      <c r="G57" s="41">
        <v>7465.31</v>
      </c>
    </row>
    <row r="58" spans="1:7" s="114" customFormat="1" ht="12.75" customHeight="1">
      <c r="A58" s="20"/>
      <c r="B58" s="13" t="s">
        <v>57</v>
      </c>
      <c r="C58" s="14"/>
      <c r="D58" s="15"/>
      <c r="E58" s="20"/>
      <c r="F58" s="41">
        <f>SUM(F20,F40,F41)</f>
        <v>411359.68999999994</v>
      </c>
      <c r="G58" s="41">
        <f>SUM(G20,G40,G41)</f>
        <v>311900.96999999997</v>
      </c>
    </row>
    <row r="59" spans="1:7" s="114" customFormat="1" ht="12.75" customHeight="1">
      <c r="A59" s="1" t="s">
        <v>58</v>
      </c>
      <c r="B59" s="7" t="s">
        <v>59</v>
      </c>
      <c r="C59" s="7"/>
      <c r="D59" s="31"/>
      <c r="E59" s="20"/>
      <c r="F59" s="40">
        <f>SUM(F60:F63)</f>
        <v>217292.16999999993</v>
      </c>
      <c r="G59" s="40">
        <f>SUM(G60:G63)</f>
        <v>219211.40999999995</v>
      </c>
    </row>
    <row r="60" spans="1:7" s="114" customFormat="1" ht="12.75" customHeight="1">
      <c r="A60" s="20" t="s">
        <v>9</v>
      </c>
      <c r="B60" s="3" t="s">
        <v>60</v>
      </c>
      <c r="C60" s="3"/>
      <c r="D60" s="29"/>
      <c r="E60" s="20"/>
      <c r="F60" s="41">
        <v>617.04999999998836</v>
      </c>
      <c r="G60" s="41">
        <v>1.450000000009311</v>
      </c>
    </row>
    <row r="61" spans="1:7" s="114" customFormat="1" ht="12.75" customHeight="1">
      <c r="A61" s="12" t="s">
        <v>16</v>
      </c>
      <c r="B61" s="13" t="s">
        <v>61</v>
      </c>
      <c r="C61" s="14"/>
      <c r="D61" s="15"/>
      <c r="E61" s="12"/>
      <c r="F61" s="41">
        <v>202664.58999999994</v>
      </c>
      <c r="G61" s="41">
        <v>203555.55999999994</v>
      </c>
    </row>
    <row r="62" spans="1:7" s="114" customFormat="1" ht="12.75" customHeight="1">
      <c r="A62" s="20" t="s">
        <v>36</v>
      </c>
      <c r="B62" s="164" t="s">
        <v>104</v>
      </c>
      <c r="C62" s="165"/>
      <c r="D62" s="163"/>
      <c r="E62" s="20"/>
      <c r="F62" s="41"/>
      <c r="G62" s="41"/>
    </row>
    <row r="63" spans="1:7" s="114" customFormat="1" ht="12.75" customHeight="1">
      <c r="A63" s="20" t="s">
        <v>95</v>
      </c>
      <c r="B63" s="3" t="s">
        <v>62</v>
      </c>
      <c r="C63" s="4"/>
      <c r="D63" s="118"/>
      <c r="E63" s="20"/>
      <c r="F63" s="41">
        <v>14010.530000000002</v>
      </c>
      <c r="G63" s="41">
        <v>15654.400000000001</v>
      </c>
    </row>
    <row r="64" spans="1:7" s="114" customFormat="1" ht="12.75" customHeight="1">
      <c r="A64" s="1" t="s">
        <v>63</v>
      </c>
      <c r="B64" s="7" t="s">
        <v>64</v>
      </c>
      <c r="C64" s="21"/>
      <c r="D64" s="8"/>
      <c r="E64" s="20"/>
      <c r="F64" s="40">
        <f>SUM(F65,F69)</f>
        <v>105660.06</v>
      </c>
      <c r="G64" s="40">
        <f>SUM(G65,G69)</f>
        <v>69176.87</v>
      </c>
    </row>
    <row r="65" spans="1:7" s="114" customFormat="1" ht="12.75" customHeight="1">
      <c r="A65" s="20" t="s">
        <v>9</v>
      </c>
      <c r="B65" s="22" t="s">
        <v>65</v>
      </c>
      <c r="C65" s="23"/>
      <c r="D65" s="11"/>
      <c r="E65" s="20"/>
      <c r="F65" s="41">
        <f>SUM(F66:F68)</f>
        <v>10004.720000000001</v>
      </c>
      <c r="G65" s="41">
        <f>SUM(G66:G68)</f>
        <v>10004.720000000001</v>
      </c>
    </row>
    <row r="66" spans="1:7" s="114" customFormat="1">
      <c r="A66" s="16" t="s">
        <v>10</v>
      </c>
      <c r="B66" s="27"/>
      <c r="C66" s="28" t="s">
        <v>98</v>
      </c>
      <c r="D66" s="30"/>
      <c r="E66" s="38"/>
      <c r="F66" s="41"/>
      <c r="G66" s="41"/>
    </row>
    <row r="67" spans="1:7" s="114" customFormat="1" ht="12.75" customHeight="1">
      <c r="A67" s="16" t="s">
        <v>12</v>
      </c>
      <c r="B67" s="4"/>
      <c r="C67" s="28" t="s">
        <v>66</v>
      </c>
      <c r="D67" s="19"/>
      <c r="E67" s="20"/>
      <c r="F67" s="41">
        <v>10004.720000000001</v>
      </c>
      <c r="G67" s="41">
        <v>10004.720000000001</v>
      </c>
    </row>
    <row r="68" spans="1:7" s="114" customFormat="1" ht="12.75" customHeight="1">
      <c r="A68" s="16" t="s">
        <v>102</v>
      </c>
      <c r="B68" s="4"/>
      <c r="C68" s="28" t="s">
        <v>67</v>
      </c>
      <c r="D68" s="19"/>
      <c r="E68" s="37"/>
      <c r="F68" s="41"/>
      <c r="G68" s="41"/>
    </row>
    <row r="69" spans="1:7" s="47" customFormat="1" ht="12.75" customHeight="1">
      <c r="A69" s="59" t="s">
        <v>16</v>
      </c>
      <c r="B69" s="72" t="s">
        <v>68</v>
      </c>
      <c r="C69" s="73"/>
      <c r="D69" s="74"/>
      <c r="E69" s="59"/>
      <c r="F69" s="41">
        <f>SUM(F70:F75,F78:F83)</f>
        <v>95655.34</v>
      </c>
      <c r="G69" s="41">
        <f>SUM(G70:G75,G78:G83)</f>
        <v>59172.15</v>
      </c>
    </row>
    <row r="70" spans="1:7" s="114" customFormat="1" ht="12.75" customHeight="1">
      <c r="A70" s="16" t="s">
        <v>18</v>
      </c>
      <c r="B70" s="4"/>
      <c r="C70" s="28" t="s">
        <v>101</v>
      </c>
      <c r="D70" s="18"/>
      <c r="E70" s="20"/>
      <c r="F70" s="41"/>
      <c r="G70" s="41"/>
    </row>
    <row r="71" spans="1:7" s="114" customFormat="1" ht="12.75" customHeight="1">
      <c r="A71" s="16" t="s">
        <v>20</v>
      </c>
      <c r="B71" s="27"/>
      <c r="C71" s="28" t="s">
        <v>107</v>
      </c>
      <c r="D71" s="30"/>
      <c r="E71" s="38"/>
      <c r="F71" s="41"/>
      <c r="G71" s="41"/>
    </row>
    <row r="72" spans="1:7" s="114" customFormat="1">
      <c r="A72" s="16" t="s">
        <v>22</v>
      </c>
      <c r="B72" s="27"/>
      <c r="C72" s="28" t="s">
        <v>99</v>
      </c>
      <c r="D72" s="30"/>
      <c r="E72" s="38"/>
      <c r="F72" s="41"/>
      <c r="G72" s="41"/>
    </row>
    <row r="73" spans="1:7" s="114" customFormat="1">
      <c r="A73" s="32" t="s">
        <v>24</v>
      </c>
      <c r="B73" s="61"/>
      <c r="C73" s="75" t="s">
        <v>84</v>
      </c>
      <c r="D73" s="68"/>
      <c r="E73" s="38"/>
      <c r="F73" s="41"/>
      <c r="G73" s="41"/>
    </row>
    <row r="74" spans="1:7" s="114" customFormat="1">
      <c r="A74" s="20" t="s">
        <v>26</v>
      </c>
      <c r="B74" s="17"/>
      <c r="C74" s="17" t="s">
        <v>85</v>
      </c>
      <c r="D74" s="18"/>
      <c r="E74" s="39"/>
      <c r="F74" s="41"/>
      <c r="G74" s="41"/>
    </row>
    <row r="75" spans="1:7" s="114" customFormat="1" ht="12.75" customHeight="1">
      <c r="A75" s="34" t="s">
        <v>28</v>
      </c>
      <c r="B75" s="73"/>
      <c r="C75" s="76" t="s">
        <v>100</v>
      </c>
      <c r="D75" s="120"/>
      <c r="E75" s="20"/>
      <c r="F75" s="41">
        <f>SUM(F76,F77)</f>
        <v>0</v>
      </c>
      <c r="G75" s="41">
        <f>SUM(G76,G77)</f>
        <v>0</v>
      </c>
    </row>
    <row r="76" spans="1:7" s="114" customFormat="1" ht="12.75" customHeight="1">
      <c r="A76" s="63" t="s">
        <v>125</v>
      </c>
      <c r="B76" s="55"/>
      <c r="C76" s="70"/>
      <c r="D76" s="117" t="s">
        <v>69</v>
      </c>
      <c r="E76" s="38"/>
      <c r="F76" s="41"/>
      <c r="G76" s="41"/>
    </row>
    <row r="77" spans="1:7" s="114" customFormat="1" ht="12.75" customHeight="1">
      <c r="A77" s="63" t="s">
        <v>126</v>
      </c>
      <c r="B77" s="55"/>
      <c r="C77" s="70"/>
      <c r="D77" s="117" t="s">
        <v>70</v>
      </c>
      <c r="E77" s="36"/>
      <c r="F77" s="41"/>
      <c r="G77" s="41"/>
    </row>
    <row r="78" spans="1:7" s="114" customFormat="1" ht="12.75" customHeight="1">
      <c r="A78" s="63" t="s">
        <v>30</v>
      </c>
      <c r="B78" s="65"/>
      <c r="C78" s="77" t="s">
        <v>71</v>
      </c>
      <c r="D78" s="78"/>
      <c r="E78" s="36"/>
      <c r="F78" s="41"/>
      <c r="G78" s="41"/>
    </row>
    <row r="79" spans="1:7" s="114" customFormat="1" ht="12.75" customHeight="1">
      <c r="A79" s="63" t="s">
        <v>32</v>
      </c>
      <c r="B79" s="79"/>
      <c r="C79" s="58" t="s">
        <v>110</v>
      </c>
      <c r="D79" s="80"/>
      <c r="E79" s="38"/>
      <c r="F79" s="41"/>
      <c r="G79" s="41"/>
    </row>
    <row r="80" spans="1:7" s="114" customFormat="1" ht="12.75" customHeight="1">
      <c r="A80" s="63" t="s">
        <v>34</v>
      </c>
      <c r="B80" s="4"/>
      <c r="C80" s="28" t="s">
        <v>72</v>
      </c>
      <c r="D80" s="19"/>
      <c r="E80" s="38"/>
      <c r="F80" s="41">
        <v>2339.96</v>
      </c>
      <c r="G80" s="41">
        <v>263.73</v>
      </c>
    </row>
    <row r="81" spans="1:7" s="114" customFormat="1" ht="12.75" customHeight="1">
      <c r="A81" s="63" t="s">
        <v>35</v>
      </c>
      <c r="B81" s="4"/>
      <c r="C81" s="28" t="s">
        <v>73</v>
      </c>
      <c r="D81" s="19"/>
      <c r="E81" s="38"/>
      <c r="F81" s="41">
        <v>34106.32</v>
      </c>
      <c r="G81" s="41"/>
    </row>
    <row r="82" spans="1:7" s="114" customFormat="1" ht="12.75" customHeight="1">
      <c r="A82" s="16" t="s">
        <v>124</v>
      </c>
      <c r="B82" s="55"/>
      <c r="C82" s="58" t="s">
        <v>91</v>
      </c>
      <c r="D82" s="117"/>
      <c r="E82" s="38"/>
      <c r="F82" s="41">
        <v>59209.06</v>
      </c>
      <c r="G82" s="41">
        <v>58908.42</v>
      </c>
    </row>
    <row r="83" spans="1:7" s="114" customFormat="1" ht="12.75" customHeight="1">
      <c r="A83" s="16" t="s">
        <v>127</v>
      </c>
      <c r="B83" s="4"/>
      <c r="C83" s="28" t="s">
        <v>74</v>
      </c>
      <c r="D83" s="19"/>
      <c r="E83" s="37"/>
      <c r="F83" s="41"/>
      <c r="G83" s="41"/>
    </row>
    <row r="84" spans="1:7" s="114" customFormat="1" ht="12.75" customHeight="1">
      <c r="A84" s="1" t="s">
        <v>75</v>
      </c>
      <c r="B84" s="24" t="s">
        <v>76</v>
      </c>
      <c r="C84" s="25"/>
      <c r="D84" s="26"/>
      <c r="E84" s="37"/>
      <c r="F84" s="40">
        <f>SUM(F85,F86,F89,F90)</f>
        <v>88407.460000000137</v>
      </c>
      <c r="G84" s="40">
        <f>SUM(G85,G86,G89,G90)</f>
        <v>23512.690000000199</v>
      </c>
    </row>
    <row r="85" spans="1:7" s="114" customFormat="1" ht="12.75" customHeight="1">
      <c r="A85" s="20" t="s">
        <v>9</v>
      </c>
      <c r="B85" s="3" t="s">
        <v>86</v>
      </c>
      <c r="C85" s="4"/>
      <c r="D85" s="118"/>
      <c r="E85" s="37"/>
      <c r="F85" s="41"/>
      <c r="G85" s="41"/>
    </row>
    <row r="86" spans="1:7" s="114" customFormat="1" ht="12.75" customHeight="1">
      <c r="A86" s="20" t="s">
        <v>16</v>
      </c>
      <c r="B86" s="22" t="s">
        <v>77</v>
      </c>
      <c r="C86" s="23"/>
      <c r="D86" s="11"/>
      <c r="E86" s="20"/>
      <c r="F86" s="41">
        <f>SUM(F87,F88)</f>
        <v>0</v>
      </c>
      <c r="G86" s="41">
        <f>SUM(G87,G88)</f>
        <v>0</v>
      </c>
    </row>
    <row r="87" spans="1:7" s="114" customFormat="1" ht="12.75" customHeight="1">
      <c r="A87" s="16" t="s">
        <v>18</v>
      </c>
      <c r="B87" s="4"/>
      <c r="C87" s="28" t="s">
        <v>78</v>
      </c>
      <c r="D87" s="19"/>
      <c r="E87" s="20"/>
      <c r="F87" s="41"/>
      <c r="G87" s="41"/>
    </row>
    <row r="88" spans="1:7" s="114" customFormat="1" ht="12.75" customHeight="1">
      <c r="A88" s="16" t="s">
        <v>20</v>
      </c>
      <c r="B88" s="4"/>
      <c r="C88" s="28" t="s">
        <v>79</v>
      </c>
      <c r="D88" s="19"/>
      <c r="E88" s="20"/>
      <c r="F88" s="41"/>
      <c r="G88" s="41"/>
    </row>
    <row r="89" spans="1:7" s="114" customFormat="1" ht="12.75" customHeight="1">
      <c r="A89" s="59" t="s">
        <v>36</v>
      </c>
      <c r="B89" s="70" t="s">
        <v>108</v>
      </c>
      <c r="C89" s="70"/>
      <c r="D89" s="81"/>
      <c r="E89" s="20"/>
      <c r="F89" s="41"/>
      <c r="G89" s="41"/>
    </row>
    <row r="90" spans="1:7" s="114" customFormat="1" ht="12.75" customHeight="1">
      <c r="A90" s="12" t="s">
        <v>44</v>
      </c>
      <c r="B90" s="13" t="s">
        <v>80</v>
      </c>
      <c r="C90" s="14"/>
      <c r="D90" s="15"/>
      <c r="E90" s="20"/>
      <c r="F90" s="41">
        <f>SUM(F91,F92)</f>
        <v>88407.460000000137</v>
      </c>
      <c r="G90" s="41">
        <f>SUM(G91,G92)</f>
        <v>23512.690000000199</v>
      </c>
    </row>
    <row r="91" spans="1:7" s="114" customFormat="1" ht="12.75" customHeight="1">
      <c r="A91" s="16" t="s">
        <v>118</v>
      </c>
      <c r="B91" s="21"/>
      <c r="C91" s="28" t="s">
        <v>105</v>
      </c>
      <c r="D91" s="5"/>
      <c r="E91" s="36"/>
      <c r="F91" s="41">
        <v>64894.770000000135</v>
      </c>
      <c r="G91" s="41">
        <v>2992.0900000002002</v>
      </c>
    </row>
    <row r="92" spans="1:7" s="114" customFormat="1" ht="12.75" customHeight="1">
      <c r="A92" s="16" t="s">
        <v>119</v>
      </c>
      <c r="B92" s="21"/>
      <c r="C92" s="28" t="s">
        <v>106</v>
      </c>
      <c r="D92" s="5"/>
      <c r="E92" s="36"/>
      <c r="F92" s="41">
        <v>23512.69</v>
      </c>
      <c r="G92" s="41">
        <v>20520.599999999999</v>
      </c>
    </row>
    <row r="93" spans="1:7" s="114" customFormat="1" ht="12.75" customHeight="1">
      <c r="A93" s="1" t="s">
        <v>87</v>
      </c>
      <c r="B93" s="24" t="s">
        <v>88</v>
      </c>
      <c r="C93" s="26"/>
      <c r="D93" s="26"/>
      <c r="E93" s="36"/>
      <c r="F93" s="40"/>
      <c r="G93" s="40"/>
    </row>
    <row r="94" spans="1:7" s="114" customFormat="1" ht="25.5" customHeight="1">
      <c r="A94" s="1"/>
      <c r="B94" s="166" t="s">
        <v>120</v>
      </c>
      <c r="C94" s="165"/>
      <c r="D94" s="163"/>
      <c r="E94" s="20"/>
      <c r="F94" s="42">
        <f>SUM(F59,F64,F84,F93)</f>
        <v>411359.69000000006</v>
      </c>
      <c r="G94" s="42">
        <f>SUM(G59,G64,G84,G93)</f>
        <v>311900.97000000009</v>
      </c>
    </row>
    <row r="95" spans="1:7" s="114" customFormat="1">
      <c r="A95" s="82"/>
      <c r="B95" s="119"/>
      <c r="C95" s="119"/>
      <c r="D95" s="119"/>
      <c r="E95" s="119"/>
    </row>
    <row r="96" spans="1:7" s="114" customFormat="1" ht="12.75" customHeight="1">
      <c r="A96" s="168" t="s">
        <v>262</v>
      </c>
      <c r="B96" s="168"/>
      <c r="C96" s="168"/>
      <c r="D96" s="168"/>
      <c r="E96" s="110"/>
      <c r="F96" s="150" t="s">
        <v>263</v>
      </c>
      <c r="G96" s="150"/>
    </row>
    <row r="97" spans="1:8" s="114" customFormat="1" ht="12.75" customHeight="1">
      <c r="A97" s="167" t="s">
        <v>129</v>
      </c>
      <c r="B97" s="167"/>
      <c r="C97" s="167"/>
      <c r="D97" s="167"/>
      <c r="E97" s="114" t="s">
        <v>130</v>
      </c>
      <c r="F97" s="141" t="s">
        <v>111</v>
      </c>
      <c r="G97" s="141"/>
    </row>
    <row r="98" spans="1:8" s="114" customFormat="1">
      <c r="A98" s="111"/>
      <c r="B98" s="111"/>
      <c r="C98" s="111"/>
      <c r="D98" s="111"/>
      <c r="E98" s="111"/>
      <c r="F98" s="111"/>
      <c r="G98" s="111"/>
    </row>
    <row r="99" spans="1:8" s="114" customFormat="1" ht="12.75" customHeight="1">
      <c r="A99" s="171" t="s">
        <v>264</v>
      </c>
      <c r="B99" s="171"/>
      <c r="C99" s="171"/>
      <c r="D99" s="171"/>
      <c r="E99" s="83"/>
      <c r="F99" s="169" t="s">
        <v>250</v>
      </c>
      <c r="G99" s="169"/>
    </row>
    <row r="100" spans="1:8" s="114" customFormat="1" ht="12.75" customHeight="1">
      <c r="A100" s="170" t="s">
        <v>131</v>
      </c>
      <c r="B100" s="170"/>
      <c r="C100" s="170"/>
      <c r="D100" s="170"/>
      <c r="E100" s="47" t="s">
        <v>130</v>
      </c>
      <c r="F100" s="154" t="s">
        <v>111</v>
      </c>
      <c r="G100" s="154"/>
    </row>
    <row r="101" spans="1:8" s="114" customFormat="1">
      <c r="A101" s="115"/>
      <c r="B101" s="115"/>
      <c r="C101" s="115"/>
      <c r="D101" s="115"/>
      <c r="E101" s="111"/>
      <c r="F101" s="111"/>
      <c r="G101" s="111"/>
    </row>
    <row r="102" spans="1:8" s="114" customFormat="1">
      <c r="A102" s="115"/>
      <c r="B102" s="115"/>
      <c r="C102" s="115"/>
      <c r="D102" s="115"/>
      <c r="E102" s="111"/>
      <c r="F102" s="111"/>
      <c r="G102" s="111"/>
    </row>
    <row r="103" spans="1:8" s="114" customFormat="1" ht="12.75" customHeight="1">
      <c r="H103" s="43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15748031496062992" top="0.47244094488188981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topLeftCell="A52" workbookViewId="0">
      <selection activeCell="M18" sqref="M18"/>
    </sheetView>
  </sheetViews>
  <sheetFormatPr defaultRowHeight="12.75"/>
  <cols>
    <col min="1" max="1" width="8" style="124" customWidth="1"/>
    <col min="2" max="2" width="1.5703125" style="124" hidden="1" customWidth="1"/>
    <col min="3" max="3" width="30.140625" style="124" customWidth="1"/>
    <col min="4" max="4" width="18.28515625" style="124" customWidth="1"/>
    <col min="5" max="5" width="0" style="124" hidden="1" customWidth="1"/>
    <col min="6" max="6" width="11.7109375" style="124" customWidth="1"/>
    <col min="7" max="7" width="13.140625" style="124" customWidth="1"/>
    <col min="8" max="8" width="14.7109375" style="124" customWidth="1"/>
    <col min="9" max="9" width="15.85546875" style="124" customWidth="1"/>
    <col min="10" max="16384" width="9.140625" style="124"/>
  </cols>
  <sheetData>
    <row r="1" spans="1:9">
      <c r="G1" s="84"/>
      <c r="H1" s="84"/>
    </row>
    <row r="2" spans="1:9" ht="15.75">
      <c r="D2" s="44"/>
      <c r="G2" s="45" t="s">
        <v>133</v>
      </c>
      <c r="H2" s="46"/>
      <c r="I2" s="46"/>
    </row>
    <row r="3" spans="1:9" ht="15.75">
      <c r="G3" s="45" t="s">
        <v>112</v>
      </c>
      <c r="H3" s="46"/>
      <c r="I3" s="46"/>
    </row>
    <row r="5" spans="1:9" ht="15.75">
      <c r="A5" s="198" t="s">
        <v>134</v>
      </c>
      <c r="B5" s="146"/>
      <c r="C5" s="146"/>
      <c r="D5" s="146"/>
      <c r="E5" s="146"/>
      <c r="F5" s="146"/>
      <c r="G5" s="146"/>
      <c r="H5" s="146"/>
      <c r="I5" s="146"/>
    </row>
    <row r="6" spans="1:9" ht="15.75">
      <c r="A6" s="199" t="s">
        <v>135</v>
      </c>
      <c r="B6" s="146"/>
      <c r="C6" s="146"/>
      <c r="D6" s="146"/>
      <c r="E6" s="146"/>
      <c r="F6" s="146"/>
      <c r="G6" s="146"/>
      <c r="H6" s="146"/>
      <c r="I6" s="146"/>
    </row>
    <row r="7" spans="1:9" ht="15.75">
      <c r="A7" s="200" t="s">
        <v>132</v>
      </c>
      <c r="B7" s="201"/>
      <c r="C7" s="201"/>
      <c r="D7" s="201"/>
      <c r="E7" s="201"/>
      <c r="F7" s="201"/>
      <c r="G7" s="201"/>
      <c r="H7" s="201"/>
      <c r="I7" s="201"/>
    </row>
    <row r="8" spans="1:9" ht="15">
      <c r="A8" s="202" t="s">
        <v>136</v>
      </c>
      <c r="B8" s="203"/>
      <c r="C8" s="203"/>
      <c r="D8" s="203"/>
      <c r="E8" s="203"/>
      <c r="F8" s="203"/>
      <c r="G8" s="203"/>
      <c r="H8" s="203"/>
      <c r="I8" s="203"/>
    </row>
    <row r="9" spans="1:9" ht="15">
      <c r="A9" s="194" t="s">
        <v>249</v>
      </c>
      <c r="B9" s="197"/>
      <c r="C9" s="197"/>
      <c r="D9" s="197"/>
      <c r="E9" s="197"/>
      <c r="F9" s="197"/>
      <c r="G9" s="197"/>
      <c r="H9" s="197"/>
      <c r="I9" s="197"/>
    </row>
    <row r="10" spans="1:9" ht="15">
      <c r="A10" s="189" t="s">
        <v>137</v>
      </c>
      <c r="B10" s="190"/>
      <c r="C10" s="190"/>
      <c r="D10" s="190"/>
      <c r="E10" s="190"/>
      <c r="F10" s="190"/>
      <c r="G10" s="190"/>
      <c r="H10" s="190"/>
      <c r="I10" s="190"/>
    </row>
    <row r="11" spans="1:9" ht="15">
      <c r="A11" s="189" t="s">
        <v>138</v>
      </c>
      <c r="B11" s="146"/>
      <c r="C11" s="146"/>
      <c r="D11" s="146"/>
      <c r="E11" s="146"/>
      <c r="F11" s="146"/>
      <c r="G11" s="146"/>
      <c r="H11" s="146"/>
      <c r="I11" s="146"/>
    </row>
    <row r="12" spans="1:9" ht="15">
      <c r="A12" s="191"/>
      <c r="B12" s="190"/>
      <c r="C12" s="190"/>
      <c r="D12" s="190"/>
      <c r="E12" s="190"/>
      <c r="F12" s="190"/>
      <c r="G12" s="190"/>
      <c r="H12" s="190"/>
      <c r="I12" s="190"/>
    </row>
    <row r="13" spans="1:9" ht="15">
      <c r="A13" s="192" t="s">
        <v>139</v>
      </c>
      <c r="B13" s="193"/>
      <c r="C13" s="193"/>
      <c r="D13" s="193"/>
      <c r="E13" s="193"/>
      <c r="F13" s="193"/>
      <c r="G13" s="193"/>
      <c r="H13" s="193"/>
      <c r="I13" s="193"/>
    </row>
    <row r="14" spans="1:9" ht="15">
      <c r="A14" s="189"/>
      <c r="B14" s="190"/>
      <c r="C14" s="190"/>
      <c r="D14" s="190"/>
      <c r="E14" s="190"/>
      <c r="F14" s="190"/>
      <c r="G14" s="190"/>
      <c r="H14" s="190"/>
      <c r="I14" s="190"/>
    </row>
    <row r="15" spans="1:9" ht="15">
      <c r="A15" s="192" t="s">
        <v>260</v>
      </c>
      <c r="B15" s="193"/>
      <c r="C15" s="193"/>
      <c r="D15" s="193"/>
      <c r="E15" s="193"/>
      <c r="F15" s="193"/>
      <c r="G15" s="193"/>
      <c r="H15" s="193"/>
      <c r="I15" s="193"/>
    </row>
    <row r="16" spans="1:9" ht="9.75" customHeight="1">
      <c r="A16" s="126"/>
      <c r="B16" s="127"/>
      <c r="C16" s="127"/>
      <c r="D16" s="127"/>
      <c r="E16" s="127"/>
      <c r="F16" s="127"/>
      <c r="G16" s="127"/>
      <c r="H16" s="127"/>
      <c r="I16" s="127"/>
    </row>
    <row r="17" spans="1:9" ht="15">
      <c r="A17" s="194" t="s">
        <v>261</v>
      </c>
      <c r="B17" s="190"/>
      <c r="C17" s="190"/>
      <c r="D17" s="190"/>
      <c r="E17" s="190"/>
      <c r="F17" s="190"/>
      <c r="G17" s="190"/>
      <c r="H17" s="190"/>
      <c r="I17" s="190"/>
    </row>
    <row r="18" spans="1:9" ht="15">
      <c r="A18" s="189" t="s">
        <v>1</v>
      </c>
      <c r="B18" s="190"/>
      <c r="C18" s="190"/>
      <c r="D18" s="190"/>
      <c r="E18" s="190"/>
      <c r="F18" s="190"/>
      <c r="G18" s="190"/>
      <c r="H18" s="190"/>
      <c r="I18" s="190"/>
    </row>
    <row r="19" spans="1:9" s="127" customFormat="1" ht="15">
      <c r="A19" s="196" t="s">
        <v>259</v>
      </c>
      <c r="B19" s="190"/>
      <c r="C19" s="190"/>
      <c r="D19" s="190"/>
      <c r="E19" s="190"/>
      <c r="F19" s="190"/>
      <c r="G19" s="190"/>
      <c r="H19" s="190"/>
      <c r="I19" s="190"/>
    </row>
    <row r="20" spans="1:9" s="123" customFormat="1" ht="50.1" customHeight="1">
      <c r="A20" s="195" t="s">
        <v>2</v>
      </c>
      <c r="B20" s="195"/>
      <c r="C20" s="195" t="s">
        <v>3</v>
      </c>
      <c r="D20" s="186"/>
      <c r="E20" s="186"/>
      <c r="F20" s="186"/>
      <c r="G20" s="129" t="s">
        <v>140</v>
      </c>
      <c r="H20" s="129" t="s">
        <v>141</v>
      </c>
      <c r="I20" s="129" t="s">
        <v>142</v>
      </c>
    </row>
    <row r="21" spans="1:9" ht="15.75">
      <c r="A21" s="128" t="s">
        <v>7</v>
      </c>
      <c r="B21" s="85" t="s">
        <v>143</v>
      </c>
      <c r="C21" s="187" t="s">
        <v>143</v>
      </c>
      <c r="D21" s="188"/>
      <c r="E21" s="188"/>
      <c r="F21" s="188"/>
      <c r="G21" s="86"/>
      <c r="H21" s="87">
        <f>SUM(H22,H27,H28)</f>
        <v>651063.20000000007</v>
      </c>
      <c r="I21" s="87">
        <f>SUM(I22,I27,I28)</f>
        <v>460208.43000000005</v>
      </c>
    </row>
    <row r="22" spans="1:9" ht="15.75">
      <c r="A22" s="130" t="s">
        <v>9</v>
      </c>
      <c r="B22" s="88" t="s">
        <v>144</v>
      </c>
      <c r="C22" s="185" t="s">
        <v>144</v>
      </c>
      <c r="D22" s="185"/>
      <c r="E22" s="185"/>
      <c r="F22" s="185"/>
      <c r="G22" s="89"/>
      <c r="H22" s="90">
        <f>SUM(H23:H26)</f>
        <v>611566.92000000004</v>
      </c>
      <c r="I22" s="90">
        <f>SUM(I23:I26)</f>
        <v>429062.66000000003</v>
      </c>
    </row>
    <row r="23" spans="1:9" ht="15.75">
      <c r="A23" s="130" t="s">
        <v>145</v>
      </c>
      <c r="B23" s="88" t="s">
        <v>60</v>
      </c>
      <c r="C23" s="185" t="s">
        <v>60</v>
      </c>
      <c r="D23" s="185"/>
      <c r="E23" s="185"/>
      <c r="F23" s="185"/>
      <c r="G23" s="89"/>
      <c r="H23" s="91">
        <v>217427.22</v>
      </c>
      <c r="I23" s="91">
        <v>135633.31</v>
      </c>
    </row>
    <row r="24" spans="1:9" ht="15.75">
      <c r="A24" s="130" t="s">
        <v>146</v>
      </c>
      <c r="B24" s="92" t="s">
        <v>147</v>
      </c>
      <c r="C24" s="183" t="s">
        <v>147</v>
      </c>
      <c r="D24" s="183"/>
      <c r="E24" s="183"/>
      <c r="F24" s="183"/>
      <c r="G24" s="89"/>
      <c r="H24" s="91">
        <v>389440.33</v>
      </c>
      <c r="I24" s="91">
        <v>291560.90000000002</v>
      </c>
    </row>
    <row r="25" spans="1:9" ht="15.75">
      <c r="A25" s="130" t="s">
        <v>148</v>
      </c>
      <c r="B25" s="88" t="s">
        <v>149</v>
      </c>
      <c r="C25" s="183" t="s">
        <v>149</v>
      </c>
      <c r="D25" s="183"/>
      <c r="E25" s="183"/>
      <c r="F25" s="183"/>
      <c r="G25" s="89"/>
      <c r="H25" s="91"/>
      <c r="I25" s="91"/>
    </row>
    <row r="26" spans="1:9" ht="15.75">
      <c r="A26" s="130" t="s">
        <v>150</v>
      </c>
      <c r="B26" s="92" t="s">
        <v>151</v>
      </c>
      <c r="C26" s="183" t="s">
        <v>151</v>
      </c>
      <c r="D26" s="183"/>
      <c r="E26" s="183"/>
      <c r="F26" s="183"/>
      <c r="G26" s="89"/>
      <c r="H26" s="91">
        <v>4699.37</v>
      </c>
      <c r="I26" s="91">
        <v>1868.45</v>
      </c>
    </row>
    <row r="27" spans="1:9" ht="15.75">
      <c r="A27" s="130" t="s">
        <v>16</v>
      </c>
      <c r="B27" s="88" t="s">
        <v>152</v>
      </c>
      <c r="C27" s="183" t="s">
        <v>152</v>
      </c>
      <c r="D27" s="183"/>
      <c r="E27" s="183"/>
      <c r="F27" s="183"/>
      <c r="G27" s="89"/>
      <c r="H27" s="90"/>
      <c r="I27" s="93"/>
    </row>
    <row r="28" spans="1:9" ht="15.75">
      <c r="A28" s="130" t="s">
        <v>36</v>
      </c>
      <c r="B28" s="88" t="s">
        <v>153</v>
      </c>
      <c r="C28" s="183" t="s">
        <v>153</v>
      </c>
      <c r="D28" s="183"/>
      <c r="E28" s="183"/>
      <c r="F28" s="183"/>
      <c r="G28" s="89"/>
      <c r="H28" s="90">
        <f>SUM(H29)+SUM(H30)</f>
        <v>39496.28</v>
      </c>
      <c r="I28" s="90">
        <f>SUM(I29)+SUM(I30)</f>
        <v>31145.77</v>
      </c>
    </row>
    <row r="29" spans="1:9" ht="15.75">
      <c r="A29" s="130" t="s">
        <v>154</v>
      </c>
      <c r="B29" s="92" t="s">
        <v>155</v>
      </c>
      <c r="C29" s="183" t="s">
        <v>155</v>
      </c>
      <c r="D29" s="183"/>
      <c r="E29" s="183"/>
      <c r="F29" s="183"/>
      <c r="G29" s="89"/>
      <c r="H29" s="91">
        <v>39496.28</v>
      </c>
      <c r="I29" s="91">
        <v>31145.77</v>
      </c>
    </row>
    <row r="30" spans="1:9" ht="15.75">
      <c r="A30" s="130" t="s">
        <v>156</v>
      </c>
      <c r="B30" s="92" t="s">
        <v>157</v>
      </c>
      <c r="C30" s="183" t="s">
        <v>157</v>
      </c>
      <c r="D30" s="183"/>
      <c r="E30" s="183"/>
      <c r="F30" s="183"/>
      <c r="G30" s="89"/>
      <c r="H30" s="91"/>
      <c r="I30" s="91"/>
    </row>
    <row r="31" spans="1:9" ht="15.75">
      <c r="A31" s="128" t="s">
        <v>45</v>
      </c>
      <c r="B31" s="85" t="s">
        <v>158</v>
      </c>
      <c r="C31" s="187" t="s">
        <v>158</v>
      </c>
      <c r="D31" s="187"/>
      <c r="E31" s="187"/>
      <c r="F31" s="187"/>
      <c r="G31" s="86"/>
      <c r="H31" s="87">
        <f>SUM(H32:H45)</f>
        <v>586168.43000000005</v>
      </c>
      <c r="I31" s="87">
        <f>SUM(I32:I45)</f>
        <v>441883.33999999997</v>
      </c>
    </row>
    <row r="32" spans="1:9" ht="15.75">
      <c r="A32" s="130" t="s">
        <v>9</v>
      </c>
      <c r="B32" s="88" t="s">
        <v>159</v>
      </c>
      <c r="C32" s="183" t="s">
        <v>160</v>
      </c>
      <c r="D32" s="184"/>
      <c r="E32" s="184"/>
      <c r="F32" s="184"/>
      <c r="G32" s="89"/>
      <c r="H32" s="91">
        <v>500645.01</v>
      </c>
      <c r="I32" s="91">
        <v>371068.06</v>
      </c>
    </row>
    <row r="33" spans="1:9" ht="15.75">
      <c r="A33" s="130" t="s">
        <v>16</v>
      </c>
      <c r="B33" s="88" t="s">
        <v>161</v>
      </c>
      <c r="C33" s="183" t="s">
        <v>162</v>
      </c>
      <c r="D33" s="184"/>
      <c r="E33" s="184"/>
      <c r="F33" s="184"/>
      <c r="G33" s="89"/>
      <c r="H33" s="91">
        <v>7357.04</v>
      </c>
      <c r="I33" s="91">
        <v>6533.37</v>
      </c>
    </row>
    <row r="34" spans="1:9" ht="15.75">
      <c r="A34" s="130" t="s">
        <v>36</v>
      </c>
      <c r="B34" s="88" t="s">
        <v>163</v>
      </c>
      <c r="C34" s="183" t="s">
        <v>164</v>
      </c>
      <c r="D34" s="184"/>
      <c r="E34" s="184"/>
      <c r="F34" s="184"/>
      <c r="G34" s="89"/>
      <c r="H34" s="91">
        <v>17538.55</v>
      </c>
      <c r="I34" s="91">
        <v>12058.75</v>
      </c>
    </row>
    <row r="35" spans="1:9" ht="15.75">
      <c r="A35" s="130" t="s">
        <v>44</v>
      </c>
      <c r="B35" s="88" t="s">
        <v>165</v>
      </c>
      <c r="C35" s="185" t="s">
        <v>166</v>
      </c>
      <c r="D35" s="184"/>
      <c r="E35" s="184"/>
      <c r="F35" s="184"/>
      <c r="G35" s="89"/>
      <c r="H35" s="91"/>
      <c r="I35" s="91">
        <v>898.8</v>
      </c>
    </row>
    <row r="36" spans="1:9" ht="15.75">
      <c r="A36" s="130" t="s">
        <v>55</v>
      </c>
      <c r="B36" s="88" t="s">
        <v>167</v>
      </c>
      <c r="C36" s="185" t="s">
        <v>168</v>
      </c>
      <c r="D36" s="184"/>
      <c r="E36" s="184"/>
      <c r="F36" s="184"/>
      <c r="G36" s="89"/>
      <c r="H36" s="91"/>
      <c r="I36" s="91"/>
    </row>
    <row r="37" spans="1:9" ht="15.75">
      <c r="A37" s="130" t="s">
        <v>169</v>
      </c>
      <c r="B37" s="88" t="s">
        <v>170</v>
      </c>
      <c r="C37" s="185" t="s">
        <v>171</v>
      </c>
      <c r="D37" s="184"/>
      <c r="E37" s="184"/>
      <c r="F37" s="184"/>
      <c r="G37" s="89"/>
      <c r="H37" s="91">
        <v>1116.98</v>
      </c>
      <c r="I37" s="91">
        <v>921.13</v>
      </c>
    </row>
    <row r="38" spans="1:9" ht="15.75">
      <c r="A38" s="130" t="s">
        <v>172</v>
      </c>
      <c r="B38" s="88" t="s">
        <v>173</v>
      </c>
      <c r="C38" s="185" t="s">
        <v>174</v>
      </c>
      <c r="D38" s="184"/>
      <c r="E38" s="184"/>
      <c r="F38" s="184"/>
      <c r="G38" s="89"/>
      <c r="H38" s="91">
        <v>265.52</v>
      </c>
      <c r="I38" s="91">
        <v>679.47</v>
      </c>
    </row>
    <row r="39" spans="1:9" ht="15.75">
      <c r="A39" s="130" t="s">
        <v>175</v>
      </c>
      <c r="B39" s="88" t="s">
        <v>176</v>
      </c>
      <c r="C39" s="183" t="s">
        <v>176</v>
      </c>
      <c r="D39" s="184"/>
      <c r="E39" s="184"/>
      <c r="F39" s="184"/>
      <c r="G39" s="89"/>
      <c r="H39" s="91"/>
      <c r="I39" s="91"/>
    </row>
    <row r="40" spans="1:9" ht="15.75">
      <c r="A40" s="130" t="s">
        <v>177</v>
      </c>
      <c r="B40" s="88" t="s">
        <v>178</v>
      </c>
      <c r="C40" s="185" t="s">
        <v>178</v>
      </c>
      <c r="D40" s="184"/>
      <c r="E40" s="184"/>
      <c r="F40" s="184"/>
      <c r="G40" s="89"/>
      <c r="H40" s="91">
        <v>54328.27</v>
      </c>
      <c r="I40" s="91">
        <v>46540.2</v>
      </c>
    </row>
    <row r="41" spans="1:9" ht="15.75" customHeight="1">
      <c r="A41" s="130" t="s">
        <v>179</v>
      </c>
      <c r="B41" s="88" t="s">
        <v>180</v>
      </c>
      <c r="C41" s="183" t="s">
        <v>181</v>
      </c>
      <c r="D41" s="186"/>
      <c r="E41" s="186"/>
      <c r="F41" s="186"/>
      <c r="G41" s="89"/>
      <c r="H41" s="91"/>
      <c r="I41" s="91"/>
    </row>
    <row r="42" spans="1:9" ht="15.75" customHeight="1">
      <c r="A42" s="130" t="s">
        <v>182</v>
      </c>
      <c r="B42" s="88" t="s">
        <v>183</v>
      </c>
      <c r="C42" s="183" t="s">
        <v>184</v>
      </c>
      <c r="D42" s="184"/>
      <c r="E42" s="184"/>
      <c r="F42" s="184"/>
      <c r="G42" s="89"/>
      <c r="H42" s="91"/>
      <c r="I42" s="91"/>
    </row>
    <row r="43" spans="1:9" ht="15.75">
      <c r="A43" s="130" t="s">
        <v>185</v>
      </c>
      <c r="B43" s="88" t="s">
        <v>186</v>
      </c>
      <c r="C43" s="183" t="s">
        <v>187</v>
      </c>
      <c r="D43" s="184"/>
      <c r="E43" s="184"/>
      <c r="F43" s="184"/>
      <c r="G43" s="89"/>
      <c r="H43" s="91"/>
      <c r="I43" s="91"/>
    </row>
    <row r="44" spans="1:9" ht="15.75">
      <c r="A44" s="130" t="s">
        <v>188</v>
      </c>
      <c r="B44" s="88" t="s">
        <v>189</v>
      </c>
      <c r="C44" s="183" t="s">
        <v>190</v>
      </c>
      <c r="D44" s="184"/>
      <c r="E44" s="184"/>
      <c r="F44" s="184"/>
      <c r="G44" s="89"/>
      <c r="H44" s="91">
        <v>4917.0600000000004</v>
      </c>
      <c r="I44" s="91">
        <v>3183.56</v>
      </c>
    </row>
    <row r="45" spans="1:9" ht="15.75">
      <c r="A45" s="130" t="s">
        <v>191</v>
      </c>
      <c r="B45" s="88" t="s">
        <v>192</v>
      </c>
      <c r="C45" s="172" t="s">
        <v>193</v>
      </c>
      <c r="D45" s="173"/>
      <c r="E45" s="173"/>
      <c r="F45" s="174"/>
      <c r="G45" s="89"/>
      <c r="H45" s="91"/>
      <c r="I45" s="91"/>
    </row>
    <row r="46" spans="1:9" ht="15.75">
      <c r="A46" s="85" t="s">
        <v>47</v>
      </c>
      <c r="B46" s="94" t="s">
        <v>194</v>
      </c>
      <c r="C46" s="175" t="s">
        <v>194</v>
      </c>
      <c r="D46" s="176"/>
      <c r="E46" s="176"/>
      <c r="F46" s="177"/>
      <c r="G46" s="86"/>
      <c r="H46" s="87">
        <f>H21-H31</f>
        <v>64894.770000000019</v>
      </c>
      <c r="I46" s="87">
        <f>I21-I31</f>
        <v>18325.090000000084</v>
      </c>
    </row>
    <row r="47" spans="1:9" ht="15.75">
      <c r="A47" s="85" t="s">
        <v>58</v>
      </c>
      <c r="B47" s="85" t="s">
        <v>195</v>
      </c>
      <c r="C47" s="178" t="s">
        <v>195</v>
      </c>
      <c r="D47" s="176"/>
      <c r="E47" s="176"/>
      <c r="F47" s="177"/>
      <c r="G47" s="95"/>
      <c r="H47" s="87">
        <f>IF(TYPE(H48)=1,H48,0)-IF(TYPE(H49)=1,H49,0)-IF(TYPE(H50)=1,H50,0)</f>
        <v>0</v>
      </c>
      <c r="I47" s="87">
        <f>IF(TYPE(I48)=1,I48,0)-IF(TYPE(I49)=1,I49,0)-IF(TYPE(I50)=1,I50,0)</f>
        <v>0</v>
      </c>
    </row>
    <row r="48" spans="1:9" ht="15.75">
      <c r="A48" s="92" t="s">
        <v>196</v>
      </c>
      <c r="B48" s="88" t="s">
        <v>197</v>
      </c>
      <c r="C48" s="172" t="s">
        <v>198</v>
      </c>
      <c r="D48" s="173"/>
      <c r="E48" s="173"/>
      <c r="F48" s="174"/>
      <c r="G48" s="96"/>
      <c r="H48" s="90"/>
      <c r="I48" s="91"/>
    </row>
    <row r="49" spans="1:9" ht="15.75">
      <c r="A49" s="92" t="s">
        <v>16</v>
      </c>
      <c r="B49" s="88" t="s">
        <v>199</v>
      </c>
      <c r="C49" s="172" t="s">
        <v>199</v>
      </c>
      <c r="D49" s="173"/>
      <c r="E49" s="173"/>
      <c r="F49" s="174"/>
      <c r="G49" s="96"/>
      <c r="H49" s="91"/>
      <c r="I49" s="91"/>
    </row>
    <row r="50" spans="1:9" ht="15.75">
      <c r="A50" s="92" t="s">
        <v>200</v>
      </c>
      <c r="B50" s="88" t="s">
        <v>201</v>
      </c>
      <c r="C50" s="172" t="s">
        <v>202</v>
      </c>
      <c r="D50" s="173"/>
      <c r="E50" s="173"/>
      <c r="F50" s="174"/>
      <c r="G50" s="96"/>
      <c r="H50" s="91"/>
      <c r="I50" s="91"/>
    </row>
    <row r="51" spans="1:9" ht="15.75">
      <c r="A51" s="85" t="s">
        <v>63</v>
      </c>
      <c r="B51" s="94" t="s">
        <v>203</v>
      </c>
      <c r="C51" s="175" t="s">
        <v>203</v>
      </c>
      <c r="D51" s="176"/>
      <c r="E51" s="176"/>
      <c r="F51" s="177"/>
      <c r="G51" s="95"/>
      <c r="H51" s="91"/>
      <c r="I51" s="91"/>
    </row>
    <row r="52" spans="1:9" ht="30" customHeight="1">
      <c r="A52" s="85" t="s">
        <v>75</v>
      </c>
      <c r="B52" s="94" t="s">
        <v>204</v>
      </c>
      <c r="C52" s="179" t="s">
        <v>204</v>
      </c>
      <c r="D52" s="180"/>
      <c r="E52" s="180"/>
      <c r="F52" s="181"/>
      <c r="G52" s="95"/>
      <c r="H52" s="91"/>
      <c r="I52" s="91"/>
    </row>
    <row r="53" spans="1:9" ht="15.75">
      <c r="A53" s="85" t="s">
        <v>87</v>
      </c>
      <c r="B53" s="94" t="s">
        <v>205</v>
      </c>
      <c r="C53" s="175" t="s">
        <v>205</v>
      </c>
      <c r="D53" s="176"/>
      <c r="E53" s="176"/>
      <c r="F53" s="177"/>
      <c r="G53" s="95"/>
      <c r="H53" s="91"/>
      <c r="I53" s="91"/>
    </row>
    <row r="54" spans="1:9" ht="30" customHeight="1">
      <c r="A54" s="85" t="s">
        <v>206</v>
      </c>
      <c r="B54" s="85" t="s">
        <v>207</v>
      </c>
      <c r="C54" s="182" t="s">
        <v>207</v>
      </c>
      <c r="D54" s="180"/>
      <c r="E54" s="180"/>
      <c r="F54" s="181"/>
      <c r="G54" s="95"/>
      <c r="H54" s="87">
        <f>SUM(H46,H47,H51,H52,H53)</f>
        <v>64894.770000000019</v>
      </c>
      <c r="I54" s="87">
        <f>SUM(I46,I47,I51,I52,I53)</f>
        <v>18325.090000000084</v>
      </c>
    </row>
    <row r="55" spans="1:9" ht="15.75">
      <c r="A55" s="85" t="s">
        <v>9</v>
      </c>
      <c r="B55" s="85" t="s">
        <v>208</v>
      </c>
      <c r="C55" s="178" t="s">
        <v>208</v>
      </c>
      <c r="D55" s="176"/>
      <c r="E55" s="176"/>
      <c r="F55" s="177"/>
      <c r="G55" s="95"/>
      <c r="H55" s="91"/>
      <c r="I55" s="91"/>
    </row>
    <row r="56" spans="1:9" ht="15.75">
      <c r="A56" s="85" t="s">
        <v>209</v>
      </c>
      <c r="B56" s="94" t="s">
        <v>210</v>
      </c>
      <c r="C56" s="175" t="s">
        <v>210</v>
      </c>
      <c r="D56" s="176"/>
      <c r="E56" s="176"/>
      <c r="F56" s="177"/>
      <c r="G56" s="95"/>
      <c r="H56" s="87">
        <f>SUM(H54,H55)</f>
        <v>64894.770000000019</v>
      </c>
      <c r="I56" s="87">
        <f>SUM(I54,I55)</f>
        <v>18325.090000000084</v>
      </c>
    </row>
    <row r="57" spans="1:9" ht="15.75">
      <c r="A57" s="92" t="s">
        <v>9</v>
      </c>
      <c r="B57" s="88" t="s">
        <v>211</v>
      </c>
      <c r="C57" s="172" t="s">
        <v>211</v>
      </c>
      <c r="D57" s="173"/>
      <c r="E57" s="173"/>
      <c r="F57" s="174"/>
      <c r="G57" s="96"/>
      <c r="H57" s="90"/>
      <c r="I57" s="90"/>
    </row>
    <row r="58" spans="1:9" ht="15.75">
      <c r="A58" s="92" t="s">
        <v>16</v>
      </c>
      <c r="B58" s="88" t="s">
        <v>212</v>
      </c>
      <c r="C58" s="172" t="s">
        <v>212</v>
      </c>
      <c r="D58" s="173"/>
      <c r="E58" s="173"/>
      <c r="F58" s="174"/>
      <c r="G58" s="96"/>
      <c r="H58" s="90"/>
      <c r="I58" s="90"/>
    </row>
    <row r="59" spans="1:9">
      <c r="A59" s="47"/>
      <c r="B59" s="47"/>
      <c r="C59" s="47"/>
      <c r="D59" s="47"/>
    </row>
    <row r="60" spans="1:9" ht="15.75" customHeight="1">
      <c r="A60" s="207" t="s">
        <v>262</v>
      </c>
      <c r="B60" s="207"/>
      <c r="C60" s="207"/>
      <c r="D60" s="207"/>
      <c r="E60" s="207"/>
      <c r="F60" s="207"/>
      <c r="G60" s="48"/>
      <c r="H60" s="206" t="s">
        <v>265</v>
      </c>
      <c r="I60" s="206"/>
    </row>
    <row r="61" spans="1:9" s="127" customFormat="1" ht="18.75" customHeight="1">
      <c r="A61" s="204" t="s">
        <v>213</v>
      </c>
      <c r="B61" s="204"/>
      <c r="C61" s="204"/>
      <c r="D61" s="204"/>
      <c r="E61" s="204"/>
      <c r="F61" s="204"/>
      <c r="G61" s="125" t="s">
        <v>130</v>
      </c>
      <c r="H61" s="205" t="s">
        <v>111</v>
      </c>
      <c r="I61" s="205"/>
    </row>
    <row r="62" spans="1:9" s="127" customFormat="1" ht="10.5" customHeight="1">
      <c r="A62" s="97"/>
      <c r="B62" s="97"/>
      <c r="C62" s="97"/>
      <c r="D62" s="97"/>
      <c r="E62" s="97"/>
      <c r="F62" s="97"/>
      <c r="G62" s="97"/>
      <c r="H62" s="49"/>
      <c r="I62" s="49"/>
    </row>
    <row r="63" spans="1:9" s="127" customFormat="1" ht="15" customHeight="1">
      <c r="A63" s="171" t="s">
        <v>266</v>
      </c>
      <c r="B63" s="171"/>
      <c r="C63" s="171"/>
      <c r="D63" s="171"/>
      <c r="E63" s="171"/>
      <c r="F63" s="171"/>
      <c r="G63" s="121" t="s">
        <v>251</v>
      </c>
      <c r="H63" s="206" t="s">
        <v>267</v>
      </c>
      <c r="I63" s="206"/>
    </row>
    <row r="64" spans="1:9" s="127" customFormat="1" ht="12" customHeight="1">
      <c r="A64" s="204" t="s">
        <v>214</v>
      </c>
      <c r="B64" s="204"/>
      <c r="C64" s="204"/>
      <c r="D64" s="204"/>
      <c r="E64" s="204"/>
      <c r="F64" s="204"/>
      <c r="G64" s="125" t="s">
        <v>215</v>
      </c>
      <c r="H64" s="205" t="s">
        <v>111</v>
      </c>
      <c r="I64" s="205"/>
    </row>
    <row r="67" spans="1:10" ht="12.75" customHeight="1">
      <c r="A67" s="122"/>
      <c r="B67" s="122"/>
      <c r="C67" s="122"/>
      <c r="D67" s="122"/>
      <c r="E67" s="122"/>
      <c r="F67" s="122"/>
      <c r="G67" s="122"/>
      <c r="H67" s="43"/>
      <c r="I67" s="122"/>
      <c r="J67" s="122"/>
    </row>
  </sheetData>
  <mergeCells count="62">
    <mergeCell ref="C58:F58"/>
    <mergeCell ref="A61:F61"/>
    <mergeCell ref="H61:I61"/>
    <mergeCell ref="A64:F64"/>
    <mergeCell ref="H64:I64"/>
    <mergeCell ref="A63:F63"/>
    <mergeCell ref="H63:I63"/>
    <mergeCell ref="A60:F60"/>
    <mergeCell ref="H60:I60"/>
    <mergeCell ref="A9:I9"/>
    <mergeCell ref="A5:I5"/>
    <mergeCell ref="A6:I6"/>
    <mergeCell ref="A7:I7"/>
    <mergeCell ref="A8:I8"/>
    <mergeCell ref="C21:F21"/>
    <mergeCell ref="A10:I10"/>
    <mergeCell ref="A11:I11"/>
    <mergeCell ref="A12:I12"/>
    <mergeCell ref="A13:I13"/>
    <mergeCell ref="A14:I14"/>
    <mergeCell ref="A17:I17"/>
    <mergeCell ref="A18:I18"/>
    <mergeCell ref="C20:F20"/>
    <mergeCell ref="A15:I15"/>
    <mergeCell ref="A19:I19"/>
    <mergeCell ref="A20:B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</mergeCells>
  <pageMargins left="0.70866141732283472" right="0.31496062992125984" top="0.55118110236220474" bottom="0.55118110236220474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abSelected="1" topLeftCell="D16" workbookViewId="0">
      <selection activeCell="C19" sqref="C19"/>
    </sheetView>
  </sheetViews>
  <sheetFormatPr defaultRowHeight="15"/>
  <cols>
    <col min="1" max="1" width="6" style="98" customWidth="1"/>
    <col min="2" max="2" width="32.85546875" style="45" customWidth="1"/>
    <col min="3" max="10" width="15.7109375" style="45" customWidth="1"/>
    <col min="11" max="11" width="13.140625" style="45" customWidth="1"/>
    <col min="12" max="13" width="15.7109375" style="45" customWidth="1"/>
    <col min="14" max="16384" width="9.140625" style="45"/>
  </cols>
  <sheetData>
    <row r="1" spans="1:13">
      <c r="I1" s="132"/>
      <c r="J1" s="132"/>
      <c r="K1" s="132"/>
    </row>
    <row r="2" spans="1:13">
      <c r="B2" s="45" t="s">
        <v>268</v>
      </c>
      <c r="I2" s="45" t="s">
        <v>216</v>
      </c>
    </row>
    <row r="3" spans="1:13">
      <c r="I3" s="45" t="s">
        <v>217</v>
      </c>
    </row>
    <row r="5" spans="1:13">
      <c r="A5" s="208" t="s">
        <v>218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>
      <c r="A6" s="208" t="s">
        <v>252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8" spans="1:13">
      <c r="A8" s="208" t="s">
        <v>219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10" spans="1:13">
      <c r="A10" s="210" t="s">
        <v>2</v>
      </c>
      <c r="B10" s="210" t="s">
        <v>220</v>
      </c>
      <c r="C10" s="210" t="s">
        <v>221</v>
      </c>
      <c r="D10" s="210" t="s">
        <v>222</v>
      </c>
      <c r="E10" s="210"/>
      <c r="F10" s="210"/>
      <c r="G10" s="210"/>
      <c r="H10" s="210"/>
      <c r="I10" s="210"/>
      <c r="J10" s="211"/>
      <c r="K10" s="211"/>
      <c r="L10" s="210"/>
      <c r="M10" s="210" t="s">
        <v>223</v>
      </c>
    </row>
    <row r="11" spans="1:13" ht="123" customHeight="1">
      <c r="A11" s="210"/>
      <c r="B11" s="210"/>
      <c r="C11" s="210"/>
      <c r="D11" s="133" t="s">
        <v>253</v>
      </c>
      <c r="E11" s="133" t="s">
        <v>224</v>
      </c>
      <c r="F11" s="133" t="s">
        <v>254</v>
      </c>
      <c r="G11" s="133" t="s">
        <v>225</v>
      </c>
      <c r="H11" s="133" t="s">
        <v>255</v>
      </c>
      <c r="I11" s="99" t="s">
        <v>226</v>
      </c>
      <c r="J11" s="133" t="s">
        <v>227</v>
      </c>
      <c r="K11" s="133" t="s">
        <v>228</v>
      </c>
      <c r="L11" s="100" t="s">
        <v>229</v>
      </c>
      <c r="M11" s="210"/>
    </row>
    <row r="12" spans="1:13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101" t="s">
        <v>230</v>
      </c>
      <c r="L12" s="59">
        <v>12</v>
      </c>
      <c r="M12" s="59">
        <v>13</v>
      </c>
    </row>
    <row r="13" spans="1:13" ht="71.25">
      <c r="A13" s="133" t="s">
        <v>231</v>
      </c>
      <c r="B13" s="102" t="s">
        <v>232</v>
      </c>
      <c r="C13" s="106">
        <f t="shared" ref="C13:L13" si="0">SUM(C14:C15)</f>
        <v>1.45</v>
      </c>
      <c r="D13" s="106">
        <f t="shared" si="0"/>
        <v>216806.23</v>
      </c>
      <c r="E13" s="106">
        <f t="shared" si="0"/>
        <v>0</v>
      </c>
      <c r="F13" s="106">
        <f t="shared" si="0"/>
        <v>0</v>
      </c>
      <c r="G13" s="106">
        <f t="shared" si="0"/>
        <v>0</v>
      </c>
      <c r="H13" s="106">
        <f t="shared" si="0"/>
        <v>0</v>
      </c>
      <c r="I13" s="106">
        <f t="shared" si="0"/>
        <v>-216190.63</v>
      </c>
      <c r="J13" s="106">
        <f t="shared" si="0"/>
        <v>0</v>
      </c>
      <c r="K13" s="106">
        <f t="shared" si="0"/>
        <v>0</v>
      </c>
      <c r="L13" s="106">
        <f t="shared" si="0"/>
        <v>0</v>
      </c>
      <c r="M13" s="106">
        <f t="shared" ref="M13:M25" si="1">SUM(C13:L13)</f>
        <v>617.05000000001746</v>
      </c>
    </row>
    <row r="14" spans="1:13" ht="15" customHeight="1">
      <c r="A14" s="104" t="s">
        <v>233</v>
      </c>
      <c r="B14" s="105" t="s">
        <v>234</v>
      </c>
      <c r="C14" s="109">
        <v>1.45</v>
      </c>
      <c r="D14" s="109"/>
      <c r="E14" s="109">
        <v>12568.5</v>
      </c>
      <c r="F14" s="109"/>
      <c r="G14" s="109"/>
      <c r="H14" s="109"/>
      <c r="I14" s="109">
        <v>-11952.9</v>
      </c>
      <c r="J14" s="109"/>
      <c r="K14" s="109"/>
      <c r="L14" s="109"/>
      <c r="M14" s="103">
        <f t="shared" si="1"/>
        <v>617.05000000000109</v>
      </c>
    </row>
    <row r="15" spans="1:13" ht="15" customHeight="1">
      <c r="A15" s="104" t="s">
        <v>235</v>
      </c>
      <c r="B15" s="105" t="s">
        <v>236</v>
      </c>
      <c r="C15" s="109"/>
      <c r="D15" s="109">
        <v>216806.23</v>
      </c>
      <c r="E15" s="109">
        <v>-12568.5</v>
      </c>
      <c r="F15" s="109"/>
      <c r="G15" s="109"/>
      <c r="H15" s="109"/>
      <c r="I15" s="109">
        <v>-204237.73</v>
      </c>
      <c r="J15" s="109"/>
      <c r="K15" s="109"/>
      <c r="L15" s="109"/>
      <c r="M15" s="103">
        <f t="shared" si="1"/>
        <v>0</v>
      </c>
    </row>
    <row r="16" spans="1:13" ht="74.25" customHeight="1">
      <c r="A16" s="133" t="s">
        <v>237</v>
      </c>
      <c r="B16" s="102" t="s">
        <v>238</v>
      </c>
      <c r="C16" s="106">
        <f t="shared" ref="C16:L16" si="2">SUM(C17:C18)</f>
        <v>203555.56</v>
      </c>
      <c r="D16" s="106">
        <f t="shared" si="2"/>
        <v>353592.49999999994</v>
      </c>
      <c r="E16" s="106">
        <f t="shared" si="2"/>
        <v>0</v>
      </c>
      <c r="F16" s="106">
        <f t="shared" si="2"/>
        <v>498.27</v>
      </c>
      <c r="G16" s="106">
        <f t="shared" si="2"/>
        <v>0</v>
      </c>
      <c r="H16" s="106">
        <f t="shared" si="2"/>
        <v>0</v>
      </c>
      <c r="I16" s="106">
        <f t="shared" si="2"/>
        <v>-354981.73999999993</v>
      </c>
      <c r="J16" s="106">
        <f t="shared" si="2"/>
        <v>0</v>
      </c>
      <c r="K16" s="106">
        <f t="shared" si="2"/>
        <v>0</v>
      </c>
      <c r="L16" s="106">
        <f t="shared" si="2"/>
        <v>0</v>
      </c>
      <c r="M16" s="106">
        <f t="shared" si="1"/>
        <v>202664.59000000003</v>
      </c>
    </row>
    <row r="17" spans="1:15" ht="15" customHeight="1">
      <c r="A17" s="104" t="s">
        <v>256</v>
      </c>
      <c r="B17" s="105" t="s">
        <v>234</v>
      </c>
      <c r="C17" s="109">
        <v>203315.56</v>
      </c>
      <c r="D17" s="109">
        <v>10627.869999999999</v>
      </c>
      <c r="E17" s="109"/>
      <c r="F17" s="109">
        <v>498.27</v>
      </c>
      <c r="G17" s="109"/>
      <c r="H17" s="109"/>
      <c r="I17" s="109">
        <v>-11919.91</v>
      </c>
      <c r="J17" s="109"/>
      <c r="K17" s="109"/>
      <c r="L17" s="109"/>
      <c r="M17" s="103">
        <f t="shared" si="1"/>
        <v>202521.78999999998</v>
      </c>
    </row>
    <row r="18" spans="1:15" ht="15" customHeight="1">
      <c r="A18" s="104" t="s">
        <v>257</v>
      </c>
      <c r="B18" s="105" t="s">
        <v>236</v>
      </c>
      <c r="C18" s="109">
        <v>240</v>
      </c>
      <c r="D18" s="109">
        <v>342964.62999999995</v>
      </c>
      <c r="E18" s="109"/>
      <c r="F18" s="109"/>
      <c r="G18" s="109"/>
      <c r="H18" s="109"/>
      <c r="I18" s="109">
        <v>-343061.82999999996</v>
      </c>
      <c r="J18" s="109"/>
      <c r="K18" s="109"/>
      <c r="L18" s="109"/>
      <c r="M18" s="103">
        <f t="shared" si="1"/>
        <v>142.79999999998836</v>
      </c>
    </row>
    <row r="19" spans="1:15" ht="114.75" customHeight="1">
      <c r="A19" s="133" t="s">
        <v>239</v>
      </c>
      <c r="B19" s="102" t="s">
        <v>240</v>
      </c>
      <c r="C19" s="106">
        <f t="shared" ref="C19:L19" si="3">SUM(C20:C21)</f>
        <v>0</v>
      </c>
      <c r="D19" s="106">
        <f t="shared" si="3"/>
        <v>0</v>
      </c>
      <c r="E19" s="106">
        <f t="shared" si="3"/>
        <v>0</v>
      </c>
      <c r="F19" s="106">
        <f t="shared" si="3"/>
        <v>0</v>
      </c>
      <c r="G19" s="106">
        <f t="shared" si="3"/>
        <v>0</v>
      </c>
      <c r="H19" s="106">
        <f t="shared" si="3"/>
        <v>0</v>
      </c>
      <c r="I19" s="106">
        <f t="shared" si="3"/>
        <v>0</v>
      </c>
      <c r="J19" s="106">
        <f>SUM(J20:J21)</f>
        <v>0</v>
      </c>
      <c r="K19" s="106">
        <f t="shared" si="3"/>
        <v>0</v>
      </c>
      <c r="L19" s="106">
        <f t="shared" si="3"/>
        <v>0</v>
      </c>
      <c r="M19" s="106">
        <f t="shared" si="1"/>
        <v>0</v>
      </c>
    </row>
    <row r="20" spans="1:15" ht="15" customHeight="1">
      <c r="A20" s="104" t="s">
        <v>241</v>
      </c>
      <c r="B20" s="105" t="s">
        <v>234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3">
        <f t="shared" si="1"/>
        <v>0</v>
      </c>
    </row>
    <row r="21" spans="1:15" ht="15" customHeight="1">
      <c r="A21" s="104" t="s">
        <v>258</v>
      </c>
      <c r="B21" s="105" t="s">
        <v>236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3">
        <f t="shared" si="1"/>
        <v>0</v>
      </c>
    </row>
    <row r="22" spans="1:15" ht="15" customHeight="1">
      <c r="A22" s="133" t="s">
        <v>242</v>
      </c>
      <c r="B22" s="102" t="s">
        <v>243</v>
      </c>
      <c r="C22" s="106">
        <f t="shared" ref="C22:L22" si="4">SUM(C23:C24)</f>
        <v>15654.400000000001</v>
      </c>
      <c r="D22" s="106">
        <f t="shared" si="4"/>
        <v>500</v>
      </c>
      <c r="E22" s="106">
        <f>SUM(E23:E24)</f>
        <v>0</v>
      </c>
      <c r="F22" s="106">
        <f t="shared" si="4"/>
        <v>2555.5</v>
      </c>
      <c r="G22" s="106">
        <f t="shared" si="4"/>
        <v>0</v>
      </c>
      <c r="H22" s="106">
        <f t="shared" si="4"/>
        <v>0</v>
      </c>
      <c r="I22" s="106">
        <f t="shared" si="4"/>
        <v>-4699.3700000000008</v>
      </c>
      <c r="J22" s="106">
        <f>SUM(J23:J24)</f>
        <v>0</v>
      </c>
      <c r="K22" s="106">
        <f t="shared" si="4"/>
        <v>0</v>
      </c>
      <c r="L22" s="106">
        <f t="shared" si="4"/>
        <v>0</v>
      </c>
      <c r="M22" s="106">
        <f t="shared" si="1"/>
        <v>14010.53</v>
      </c>
    </row>
    <row r="23" spans="1:15" ht="15" customHeight="1">
      <c r="A23" s="104" t="s">
        <v>244</v>
      </c>
      <c r="B23" s="105" t="s">
        <v>234</v>
      </c>
      <c r="C23" s="109">
        <v>13322.36</v>
      </c>
      <c r="D23" s="109">
        <v>500</v>
      </c>
      <c r="E23" s="109"/>
      <c r="F23" s="109">
        <v>2555.5</v>
      </c>
      <c r="G23" s="109"/>
      <c r="H23" s="109"/>
      <c r="I23" s="109">
        <v>-3893.3700000000003</v>
      </c>
      <c r="J23" s="109"/>
      <c r="K23" s="109"/>
      <c r="L23" s="109"/>
      <c r="M23" s="103">
        <f t="shared" si="1"/>
        <v>12484.49</v>
      </c>
    </row>
    <row r="24" spans="1:15" ht="15" customHeight="1">
      <c r="A24" s="104" t="s">
        <v>245</v>
      </c>
      <c r="B24" s="105" t="s">
        <v>236</v>
      </c>
      <c r="C24" s="109">
        <v>2332.04</v>
      </c>
      <c r="D24" s="109"/>
      <c r="E24" s="109"/>
      <c r="F24" s="109"/>
      <c r="G24" s="109"/>
      <c r="H24" s="109"/>
      <c r="I24" s="109">
        <v>-806</v>
      </c>
      <c r="J24" s="109"/>
      <c r="K24" s="109"/>
      <c r="L24" s="109"/>
      <c r="M24" s="103">
        <f t="shared" si="1"/>
        <v>1526.04</v>
      </c>
    </row>
    <row r="25" spans="1:15" ht="15" customHeight="1">
      <c r="A25" s="133" t="s">
        <v>246</v>
      </c>
      <c r="B25" s="102" t="s">
        <v>247</v>
      </c>
      <c r="C25" s="106">
        <f t="shared" ref="C25:L25" si="5">SUM(C13,C16,C19,C22)</f>
        <v>219211.41</v>
      </c>
      <c r="D25" s="106">
        <f t="shared" si="5"/>
        <v>570898.73</v>
      </c>
      <c r="E25" s="106">
        <f t="shared" si="5"/>
        <v>0</v>
      </c>
      <c r="F25" s="106">
        <f t="shared" si="5"/>
        <v>3053.77</v>
      </c>
      <c r="G25" s="106">
        <f t="shared" si="5"/>
        <v>0</v>
      </c>
      <c r="H25" s="106">
        <f t="shared" si="5"/>
        <v>0</v>
      </c>
      <c r="I25" s="106">
        <f t="shared" si="5"/>
        <v>-575871.73999999987</v>
      </c>
      <c r="J25" s="106">
        <f t="shared" si="5"/>
        <v>0</v>
      </c>
      <c r="K25" s="106">
        <f t="shared" si="5"/>
        <v>0</v>
      </c>
      <c r="L25" s="106">
        <f t="shared" si="5"/>
        <v>0</v>
      </c>
      <c r="M25" s="106">
        <f t="shared" si="1"/>
        <v>217292.17000000016</v>
      </c>
    </row>
    <row r="26" spans="1:15">
      <c r="A26" s="107" t="s">
        <v>248</v>
      </c>
    </row>
    <row r="27" spans="1:15" customFormat="1" ht="15" customHeight="1">
      <c r="A27" s="108"/>
      <c r="B27" s="108"/>
      <c r="C27" s="108"/>
      <c r="D27" s="108"/>
      <c r="E27" s="108"/>
    </row>
    <row r="28" spans="1:15" customFormat="1" ht="15" customHeight="1">
      <c r="A28" s="108"/>
      <c r="B28" s="108"/>
      <c r="C28" s="108"/>
      <c r="D28" s="108"/>
      <c r="E28" s="108"/>
      <c r="O28" s="43"/>
    </row>
    <row r="29" spans="1:15" customFormat="1" ht="12.7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O29" s="43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11811023622047245" right="0" top="0.74803149606299213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FBA II ketv</vt:lpstr>
      <vt:lpstr>VRA II ketv</vt:lpstr>
      <vt:lpstr>4 priedas</vt:lpstr>
      <vt:lpstr>'FBA II ketv'!Print_Titles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Darbo</dc:creator>
  <cp:lastModifiedBy>Darbo</cp:lastModifiedBy>
  <cp:lastPrinted>2021-08-19T04:35:22Z</cp:lastPrinted>
  <dcterms:created xsi:type="dcterms:W3CDTF">2009-07-20T14:30:53Z</dcterms:created>
  <dcterms:modified xsi:type="dcterms:W3CDTF">2021-08-19T04:38:31Z</dcterms:modified>
</cp:coreProperties>
</file>