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00" yWindow="-15" windowWidth="10245" windowHeight="9015"/>
  </bookViews>
  <sheets>
    <sheet name="FBA I ketv" sheetId="4" r:id="rId1"/>
    <sheet name="VRA I ketv" sheetId="6" r:id="rId2"/>
    <sheet name="4 priedas" sheetId="7" r:id="rId3"/>
  </sheets>
  <definedNames>
    <definedName name="_xlnm.Print_Titles" localSheetId="0">'FBA I ketv'!$19:$19</definedName>
  </definedNames>
  <calcPr calcId="144525"/>
</workbook>
</file>

<file path=xl/calcChain.xml><?xml version="1.0" encoding="utf-8"?>
<calcChain xmlns="http://schemas.openxmlformats.org/spreadsheetml/2006/main">
  <c r="M23" i="7"/>
  <c r="M22"/>
  <c r="L21"/>
  <c r="K21"/>
  <c r="J21"/>
  <c r="I21"/>
  <c r="H21"/>
  <c r="G21"/>
  <c r="F21"/>
  <c r="E21"/>
  <c r="D21"/>
  <c r="C21"/>
  <c r="M20"/>
  <c r="M19"/>
  <c r="L18"/>
  <c r="K18"/>
  <c r="J18"/>
  <c r="I18"/>
  <c r="H18"/>
  <c r="G18"/>
  <c r="F18"/>
  <c r="E18"/>
  <c r="D18"/>
  <c r="C18"/>
  <c r="M17"/>
  <c r="M16"/>
  <c r="L15"/>
  <c r="K15"/>
  <c r="J15"/>
  <c r="I15"/>
  <c r="H15"/>
  <c r="G15"/>
  <c r="F15"/>
  <c r="E15"/>
  <c r="D15"/>
  <c r="C15"/>
  <c r="M14"/>
  <c r="M13"/>
  <c r="L12"/>
  <c r="L24" s="1"/>
  <c r="K12"/>
  <c r="K24" s="1"/>
  <c r="J12"/>
  <c r="J24" s="1"/>
  <c r="I12"/>
  <c r="I24" s="1"/>
  <c r="H12"/>
  <c r="H24" s="1"/>
  <c r="G12"/>
  <c r="G24" s="1"/>
  <c r="F12"/>
  <c r="F24" s="1"/>
  <c r="E12"/>
  <c r="E24" s="1"/>
  <c r="D12"/>
  <c r="D24" s="1"/>
  <c r="C12"/>
  <c r="M12" s="1"/>
  <c r="M15" l="1"/>
  <c r="M18"/>
  <c r="M21"/>
  <c r="C24"/>
  <c r="M24" s="1"/>
  <c r="I46" i="6"/>
  <c r="H46"/>
  <c r="I30"/>
  <c r="H30"/>
  <c r="I27"/>
  <c r="H27"/>
  <c r="I21"/>
  <c r="H21"/>
  <c r="H20" l="1"/>
  <c r="H45" s="1"/>
  <c r="H53" s="1"/>
  <c r="H55" s="1"/>
  <c r="I20"/>
  <c r="I45" s="1"/>
  <c r="I53" s="1"/>
  <c r="I55" s="1"/>
  <c r="G42" i="4"/>
  <c r="G49"/>
  <c r="G41"/>
  <c r="G21"/>
  <c r="G20" s="1"/>
  <c r="G58" s="1"/>
  <c r="G27"/>
  <c r="F21"/>
  <c r="F27"/>
  <c r="F42"/>
  <c r="F41" s="1"/>
  <c r="F49"/>
  <c r="G59"/>
  <c r="G65"/>
  <c r="G75"/>
  <c r="G69" s="1"/>
  <c r="G86"/>
  <c r="G90"/>
  <c r="G84" s="1"/>
  <c r="F59"/>
  <c r="F65"/>
  <c r="F75"/>
  <c r="F69" s="1"/>
  <c r="F86"/>
  <c r="F84" s="1"/>
  <c r="F90"/>
  <c r="F20" l="1"/>
  <c r="F58" s="1"/>
  <c r="F64"/>
  <c r="F94" s="1"/>
  <c r="G64"/>
  <c r="G9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2" author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1" author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5" author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0" author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1" author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2" author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3" author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4" author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2" author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4" author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<sst xmlns="http://schemas.openxmlformats.org/spreadsheetml/2006/main" count="366" uniqueCount="268">
  <si>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</si>
  <si>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</si>
  <si>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</si>
  <si>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</si>
  <si>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</si>
  <si>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</si>
  <si>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</si>
  <si>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</si>
  <si>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</si>
  <si>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</si>
  <si>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</si>
  <si>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</si>
  <si>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</si>
  <si>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</si>
  <si>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</si>
  <si>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</si>
  <si>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</si>
  <si>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</si>
  <si>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</si>
  <si>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</si>
  <si>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</si>
  <si>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</si>
  <si>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</si>
  <si>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</si>
  <si>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</si>
  <si>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</si>
  <si>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</si>
  <si>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</si>
  <si>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</si>
  <si>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</si>
  <si>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</si>
  <si>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</si>
  <si>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</si>
  <si>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</si>
  <si>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</si>
  <si>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</si>
  <si>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</si>
  <si>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</si>
  <si>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</si>
  <si>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</si>
  <si>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</si>
  <si>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</si>
  <si>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</si>
  <si>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</si>
  <si>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</si>
  <si>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</si>
  <si>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</si>
  <si>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</si>
  <si>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</si>
  <si>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</si>
  <si>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</si>
  <si>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</si>
  <si>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</si>
  <si>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</si>
  <si>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</si>
  <si>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</si>
  <si>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</si>
  <si>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</si>
  <si>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</si>
  <si>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</si>
  <si>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</si>
  <si>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</si>
  <si>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</si>
  <si>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</si>
  <si>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</si>
  <si>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</si>
  <si>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</si>
  <si>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</si>
  <si>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</si>
  <si>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</si>
  <si>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</si>
  <si>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</si>
  <si>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</si>
  <si>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</si>
  <si>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</si>
  <si>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</si>
  <si>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</si>
  <si>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</si>
  <si>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</si>
  <si>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</si>
  <si>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</si>
  <si>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</si>
  <si>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</si>
  <si>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</si>
  <si>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</si>
  <si>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</si>
  <si>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</si>
  <si>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</si>
  <si>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</si>
  <si>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</si>
  <si>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</si>
  <si>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</si>
  <si>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</si>
  <si>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</si>
  <si>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</si>
  <si>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</si>
  <si>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</si>
  <si>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</si>
  <si>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</si>
  <si>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</si>
  <si>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</si>
  <si>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</si>
  <si>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</si>
  <si>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</si>
  <si>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</si>
  <si>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</si>
  <si>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</si>
  <si>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</si>
  <si>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</si>
  <si>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</si>
  <si>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</si>
  <si>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</si>
  <si>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</si>
  <si>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</si>
  <si>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</si>
  <si>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</si>
  <si>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</si>
  <si>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</si>
  <si>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</si>
  <si>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</si>
  <si>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</si>
  <si>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</si>
  <si>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</si>
  <si>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</si>
  <si>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</si>
  <si>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</si>
  <si>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</si>
  <si>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</si>
  <si>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</si>
  <si>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</si>
  <si>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</si>
  <si>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</si>
  <si>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</si>
  <si>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Gargždų lopšelis - darželis "Gintarėlis"</t>
  </si>
  <si>
    <t>PAGAL  2019.03.31 D. DUOMENIS</t>
  </si>
  <si>
    <t xml:space="preserve">2019.05.03 Nr.     </t>
  </si>
  <si>
    <t>Melioratorių 16, Gargždai, 191789161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</si>
  <si>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</si>
  <si>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</si>
  <si>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</si>
  <si>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</si>
  <si>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Melioratorių 16, Gargždai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</si>
  <si>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</si>
  <si>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</si>
  <si>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</si>
  <si>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</si>
  <si>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</si>
  <si>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</si>
  <si>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</si>
  <si>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</si>
  <si>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</si>
  <si>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</si>
  <si>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</si>
  <si>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</si>
  <si>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</si>
  <si>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</si>
  <si>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</si>
  <si>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</si>
  <si>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</si>
  <si>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</si>
  <si>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</si>
  <si>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</si>
  <si>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</si>
  <si>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</si>
  <si>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</si>
  <si>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</si>
  <si>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</si>
  <si>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</si>
  <si>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</si>
  <si>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</si>
  <si>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</si>
  <si>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</si>
  <si>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</si>
  <si>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</si>
  <si>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</si>
  <si>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</si>
  <si>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</si>
  <si>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</si>
  <si>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</si>
  <si>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</si>
  <si>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</si>
  <si>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</si>
  <si>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</si>
  <si>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</si>
  <si>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</si>
  <si>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</si>
  <si>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</si>
  <si>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</si>
  <si>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</si>
  <si>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</si>
  <si>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</si>
  <si>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</si>
  <si>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</si>
  <si>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</si>
  <si>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</si>
  <si>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</si>
  <si>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</si>
  <si>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</si>
  <si>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</si>
  <si>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</si>
  <si>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</si>
  <si>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</si>
  <si>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</si>
  <si>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</si>
  <si>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</si>
  <si>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</si>
  <si>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</si>
  <si>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</si>
  <si>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</si>
  <si>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</si>
  <si>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</si>
  <si>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</si>
  <si>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</si>
  <si>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</si>
  <si>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</si>
  <si>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</si>
  <si>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</si>
  <si>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</si>
  <si>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</si>
  <si>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</si>
  <si>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</si>
  <si>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Direktorė</t>
  </si>
  <si>
    <t>Alė Šimaitienė</t>
  </si>
  <si>
    <t xml:space="preserve">Vyr. buhalterė                                                                                      </t>
  </si>
  <si>
    <t>Birutė Gužauskienė</t>
  </si>
  <si>
    <t>________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</si>
  <si>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</si>
  <si>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</si>
  <si>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</si>
  <si>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</si>
  <si>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</si>
  <si>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</si>
  <si>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</si>
  <si>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</si>
  <si>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</si>
  <si>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</si>
  <si>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</si>
  <si>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</si>
  <si>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</si>
  <si>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</si>
  <si>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</si>
  <si>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</si>
  <si>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</si>
  <si>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</si>
  <si>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</si>
  <si>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</si>
  <si>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</si>
  <si>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</si>
  <si>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</si>
  <si>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</si>
  <si>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</si>
  <si>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</si>
  <si>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</si>
  <si>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</si>
  <si>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</si>
  <si>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</si>
  <si>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</si>
  <si>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</si>
  <si>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</si>
  <si>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finansinių ataskaitų aiškinamajame rašte forma)</t>
  </si>
  <si>
    <t>Neatlygintinai gautas turtas</t>
  </si>
  <si>
    <t>Finansavimo sumų sumažėjimas dėl turto pardavimo</t>
  </si>
  <si>
    <t>2.1.</t>
  </si>
  <si>
    <t>2.2.</t>
  </si>
  <si>
    <t>3.2.</t>
  </si>
  <si>
    <r>
      <t xml:space="preserve"> Finansavimo sumos (gautos), išskyrus neatlygintinai gautą turtą</t>
    </r>
    <r>
      <rPr>
        <b/>
        <strike/>
        <sz val="8"/>
        <rFont val="Times New Roman"/>
        <family val="1"/>
        <charset val="186"/>
      </rPr>
      <t xml:space="preserve"> </t>
    </r>
  </si>
  <si>
    <t>Vyr. buhalterė</t>
  </si>
  <si>
    <r>
      <t xml:space="preserve">Pateikimo valiuta ir tikslumas: eurais </t>
    </r>
    <r>
      <rPr>
        <i/>
        <sz val="10"/>
        <rFont val="TimesNewRoman,Bold"/>
        <charset val="186"/>
      </rPr>
      <t>arba tūkstančiais eurų</t>
    </r>
  </si>
</sst>
</file>

<file path=xl/styles.xml><?xml version="1.0" encoding="utf-8"?>
<styleSheet xmlns="http://schemas.openxmlformats.org/spreadsheetml/2006/main">
  <fonts count="3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NewRoman,Bold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color indexed="81"/>
      <name val="Tahoma"/>
      <charset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8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  <font>
      <i/>
      <sz val="10"/>
      <name val="TimesNewRoman,Bold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justify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4" fillId="3" borderId="0" xfId="0" applyFont="1" applyFill="1" applyBorder="1" applyAlignment="1">
      <alignment horizontal="center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1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abSelected="1" zoomScaleNormal="100" zoomScaleSheetLayoutView="100" workbookViewId="0">
      <selection activeCell="A16" sqref="A16:G1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36" t="s">
        <v>94</v>
      </c>
      <c r="F2" s="137"/>
      <c r="G2" s="137"/>
    </row>
    <row r="3" spans="1:7">
      <c r="E3" s="138" t="s">
        <v>112</v>
      </c>
      <c r="F3" s="139"/>
      <c r="G3" s="139"/>
    </row>
    <row r="5" spans="1:7">
      <c r="A5" s="146" t="s">
        <v>93</v>
      </c>
      <c r="B5" s="147"/>
      <c r="C5" s="147"/>
      <c r="D5" s="147"/>
      <c r="E5" s="147"/>
      <c r="F5" s="145"/>
      <c r="G5" s="145"/>
    </row>
    <row r="6" spans="1:7">
      <c r="A6" s="148"/>
      <c r="B6" s="148"/>
      <c r="C6" s="148"/>
      <c r="D6" s="148"/>
      <c r="E6" s="148"/>
      <c r="F6" s="148"/>
      <c r="G6" s="148"/>
    </row>
    <row r="7" spans="1:7" ht="15">
      <c r="A7" s="140" t="s">
        <v>133</v>
      </c>
      <c r="B7" s="141"/>
      <c r="C7" s="141"/>
      <c r="D7" s="141"/>
      <c r="E7" s="141"/>
      <c r="F7" s="142"/>
      <c r="G7" s="142"/>
    </row>
    <row r="8" spans="1:7">
      <c r="A8" s="143" t="s">
        <v>113</v>
      </c>
      <c r="B8" s="144"/>
      <c r="C8" s="144"/>
      <c r="D8" s="144"/>
      <c r="E8" s="144"/>
      <c r="F8" s="145"/>
      <c r="G8" s="145"/>
    </row>
    <row r="9" spans="1:7" ht="12.75" customHeight="1">
      <c r="A9" s="143" t="s">
        <v>136</v>
      </c>
      <c r="B9" s="144"/>
      <c r="C9" s="144"/>
      <c r="D9" s="144"/>
      <c r="E9" s="144"/>
      <c r="F9" s="145"/>
      <c r="G9" s="145"/>
    </row>
    <row r="10" spans="1:7">
      <c r="A10" s="153" t="s">
        <v>114</v>
      </c>
      <c r="B10" s="154"/>
      <c r="C10" s="154"/>
      <c r="D10" s="154"/>
      <c r="E10" s="154"/>
      <c r="F10" s="155"/>
      <c r="G10" s="155"/>
    </row>
    <row r="11" spans="1:7">
      <c r="A11" s="155"/>
      <c r="B11" s="155"/>
      <c r="C11" s="155"/>
      <c r="D11" s="155"/>
      <c r="E11" s="155"/>
      <c r="F11" s="155"/>
      <c r="G11" s="155"/>
    </row>
    <row r="12" spans="1:7">
      <c r="A12" s="152"/>
      <c r="B12" s="145"/>
      <c r="C12" s="145"/>
      <c r="D12" s="145"/>
      <c r="E12" s="145"/>
    </row>
    <row r="13" spans="1:7">
      <c r="A13" s="146" t="s">
        <v>0</v>
      </c>
      <c r="B13" s="147"/>
      <c r="C13" s="147"/>
      <c r="D13" s="147"/>
      <c r="E13" s="147"/>
      <c r="F13" s="156"/>
      <c r="G13" s="156"/>
    </row>
    <row r="14" spans="1:7">
      <c r="A14" s="146" t="s">
        <v>134</v>
      </c>
      <c r="B14" s="147"/>
      <c r="C14" s="147"/>
      <c r="D14" s="147"/>
      <c r="E14" s="147"/>
      <c r="F14" s="156"/>
      <c r="G14" s="156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7" t="s">
        <v>135</v>
      </c>
      <c r="B16" s="158"/>
      <c r="C16" s="158"/>
      <c r="D16" s="158"/>
      <c r="E16" s="158"/>
      <c r="F16" s="159"/>
      <c r="G16" s="159"/>
    </row>
    <row r="17" spans="1:7">
      <c r="A17" s="143" t="s">
        <v>1</v>
      </c>
      <c r="B17" s="143"/>
      <c r="C17" s="143"/>
      <c r="D17" s="143"/>
      <c r="E17" s="143"/>
      <c r="F17" s="160"/>
      <c r="G17" s="160"/>
    </row>
    <row r="18" spans="1:7" ht="12.75" customHeight="1">
      <c r="A18" s="8"/>
      <c r="B18" s="9"/>
      <c r="C18" s="9"/>
      <c r="D18" s="161" t="s">
        <v>132</v>
      </c>
      <c r="E18" s="161"/>
      <c r="F18" s="161"/>
      <c r="G18" s="161"/>
    </row>
    <row r="19" spans="1:7" ht="67.5" customHeight="1">
      <c r="A19" s="3" t="s">
        <v>2</v>
      </c>
      <c r="B19" s="149" t="s">
        <v>3</v>
      </c>
      <c r="C19" s="150"/>
      <c r="D19" s="151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230351.89999999997</v>
      </c>
      <c r="G20" s="87">
        <f>SUM(G21,G27,G38,G39)</f>
        <v>234033.05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2.0300000000002001</v>
      </c>
      <c r="G21" s="88">
        <f>SUM(G22:G26)</f>
        <v>2.0300000000002001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8">
        <v>2.0300000000002001</v>
      </c>
      <c r="G23" s="88">
        <v>2.0300000000002001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230349.86999999997</v>
      </c>
      <c r="G27" s="88">
        <f>SUM(G28:G37)</f>
        <v>234031.02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171693.02999999997</v>
      </c>
      <c r="G29" s="88">
        <v>172757.24999999997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27217.72</v>
      </c>
      <c r="G30" s="88">
        <v>27530.82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22839.79</v>
      </c>
      <c r="G32" s="88">
        <v>24356.550000000003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7218.8099999999995</v>
      </c>
      <c r="G35" s="88">
        <v>7935.2699999999986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1380.52</v>
      </c>
      <c r="G36" s="88">
        <v>1451.13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142104</v>
      </c>
      <c r="G41" s="87">
        <f>SUM(G42,G48,G49,G56,G57)</f>
        <v>68050.13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2015.2</v>
      </c>
      <c r="G42" s="88">
        <f>SUM(G43:G47)</f>
        <v>3591.41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2015.2</v>
      </c>
      <c r="G44" s="88">
        <v>3591.41</v>
      </c>
    </row>
    <row r="45" spans="1:7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62" t="s">
        <v>103</v>
      </c>
      <c r="D47" s="163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>
        <v>148.19999999999999</v>
      </c>
      <c r="G48" s="88">
        <v>197.57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138390.93</v>
      </c>
      <c r="G49" s="88">
        <f>SUM(G50:G55)</f>
        <v>62256.21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62" t="s">
        <v>89</v>
      </c>
      <c r="D53" s="163"/>
      <c r="E53" s="85"/>
      <c r="F53" s="88">
        <v>10659.619999999999</v>
      </c>
      <c r="G53" s="88">
        <v>9936.93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127731.31</v>
      </c>
      <c r="G54" s="88">
        <v>52319.28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1549.67</v>
      </c>
      <c r="G57" s="88">
        <v>2004.94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372455.89999999997</v>
      </c>
      <c r="G58" s="88">
        <f>SUM(G20,G40,G41)</f>
        <v>302083.18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223578.30000000005</v>
      </c>
      <c r="G59" s="87">
        <f>SUM(G60:G63)</f>
        <v>227015.31000000008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196.38999999999942</v>
      </c>
      <c r="G60" s="88">
        <v>258.85000000000116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211992.54000000004</v>
      </c>
      <c r="G61" s="88">
        <v>214217.93000000008</v>
      </c>
    </row>
    <row r="62" spans="1:7" s="12" customFormat="1" ht="12.75" customHeight="1">
      <c r="A62" s="30" t="s">
        <v>36</v>
      </c>
      <c r="B62" s="164" t="s">
        <v>104</v>
      </c>
      <c r="C62" s="165"/>
      <c r="D62" s="166"/>
      <c r="E62" s="30"/>
      <c r="F62" s="88"/>
      <c r="G62" s="88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11389.37</v>
      </c>
      <c r="G63" s="88">
        <v>12538.529999999999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123824.98000000001</v>
      </c>
      <c r="G64" s="87">
        <f>SUM(G65,G69)</f>
        <v>52319.28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123824.98000000001</v>
      </c>
      <c r="G69" s="88">
        <f>SUM(G70:G75,G78:G83)</f>
        <v>52319.28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6040.58</v>
      </c>
      <c r="G80" s="88">
        <v>1622.71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52436.520000000004</v>
      </c>
      <c r="G81" s="88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65347.88</v>
      </c>
      <c r="G82" s="88">
        <v>50696.57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25052.620000000057</v>
      </c>
      <c r="G84" s="87">
        <f>SUM(G85,G86,G89,G90)</f>
        <v>22748.59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25052.620000000057</v>
      </c>
      <c r="G90" s="88">
        <f>SUM(G91,G92)</f>
        <v>22748.59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2304.030000000057</v>
      </c>
      <c r="G91" s="88"/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22748.59</v>
      </c>
      <c r="G92" s="88">
        <v>22748.59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67" t="s">
        <v>120</v>
      </c>
      <c r="C94" s="168"/>
      <c r="D94" s="163"/>
      <c r="E94" s="30"/>
      <c r="F94" s="89">
        <f>SUM(F59,F64,F84,F93)</f>
        <v>372455.90000000008</v>
      </c>
      <c r="G94" s="89">
        <f>SUM(G59,G64,G84,G93)</f>
        <v>302083.18000000011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70" t="s">
        <v>221</v>
      </c>
      <c r="B96" s="171"/>
      <c r="C96" s="171"/>
      <c r="D96" s="171"/>
      <c r="E96" s="91"/>
      <c r="F96" s="176" t="s">
        <v>222</v>
      </c>
      <c r="G96" s="144"/>
    </row>
    <row r="97" spans="1:8" s="12" customFormat="1" ht="12.75" customHeight="1">
      <c r="A97" s="169" t="s">
        <v>129</v>
      </c>
      <c r="B97" s="169"/>
      <c r="C97" s="169"/>
      <c r="D97" s="169"/>
      <c r="E97" s="42" t="s">
        <v>130</v>
      </c>
      <c r="F97" s="143" t="s">
        <v>111</v>
      </c>
      <c r="G97" s="143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74" t="s">
        <v>266</v>
      </c>
      <c r="B99" s="175"/>
      <c r="C99" s="175"/>
      <c r="D99" s="175"/>
      <c r="E99" s="92"/>
      <c r="F99" s="172" t="s">
        <v>224</v>
      </c>
      <c r="G99" s="154"/>
    </row>
    <row r="100" spans="1:8" s="12" customFormat="1" ht="12.75" customHeight="1">
      <c r="A100" s="173" t="s">
        <v>131</v>
      </c>
      <c r="B100" s="173"/>
      <c r="C100" s="173"/>
      <c r="D100" s="173"/>
      <c r="E100" s="61" t="s">
        <v>130</v>
      </c>
      <c r="F100" s="153" t="s">
        <v>111</v>
      </c>
      <c r="G100" s="153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M10" sqref="M10"/>
    </sheetView>
  </sheetViews>
  <sheetFormatPr defaultRowHeight="12.75"/>
  <cols>
    <col min="1" max="1" width="4.5703125" customWidth="1"/>
    <col min="2" max="2" width="9.140625" hidden="1" customWidth="1"/>
    <col min="3" max="3" width="7.5703125" customWidth="1"/>
    <col min="4" max="4" width="8.42578125" customWidth="1"/>
    <col min="6" max="6" width="19.7109375" customWidth="1"/>
    <col min="7" max="7" width="7.85546875" customWidth="1"/>
    <col min="8" max="8" width="10.5703125" customWidth="1"/>
    <col min="9" max="9" width="13.28515625" customWidth="1"/>
  </cols>
  <sheetData>
    <row r="1" spans="1:9" ht="15.75">
      <c r="A1" s="93"/>
      <c r="B1" s="93"/>
      <c r="C1" s="93"/>
      <c r="D1" s="94"/>
      <c r="E1" s="93"/>
      <c r="F1" s="93"/>
      <c r="G1" s="95" t="s">
        <v>137</v>
      </c>
      <c r="H1" s="96"/>
      <c r="I1" s="96"/>
    </row>
    <row r="2" spans="1:9" ht="15.75">
      <c r="A2" s="93"/>
      <c r="B2" s="93"/>
      <c r="C2" s="93"/>
      <c r="D2" s="93"/>
      <c r="E2" s="93"/>
      <c r="F2" s="93"/>
      <c r="G2" s="95" t="s">
        <v>112</v>
      </c>
      <c r="H2" s="96"/>
      <c r="I2" s="96"/>
    </row>
    <row r="3" spans="1:9" ht="7.5" customHeight="1">
      <c r="A3" s="93"/>
      <c r="B3" s="93"/>
      <c r="C3" s="93"/>
      <c r="D3" s="93"/>
      <c r="E3" s="93"/>
      <c r="F3" s="93"/>
      <c r="G3" s="93"/>
      <c r="H3" s="93"/>
      <c r="I3" s="93"/>
    </row>
    <row r="4" spans="1:9">
      <c r="A4" s="210" t="s">
        <v>138</v>
      </c>
      <c r="B4" s="202"/>
      <c r="C4" s="202"/>
      <c r="D4" s="202"/>
      <c r="E4" s="202"/>
      <c r="F4" s="202"/>
      <c r="G4" s="202"/>
      <c r="H4" s="202"/>
      <c r="I4" s="202"/>
    </row>
    <row r="5" spans="1:9">
      <c r="A5" s="211" t="s">
        <v>139</v>
      </c>
      <c r="B5" s="202"/>
      <c r="C5" s="202"/>
      <c r="D5" s="202"/>
      <c r="E5" s="202"/>
      <c r="F5" s="202"/>
      <c r="G5" s="202"/>
      <c r="H5" s="202"/>
      <c r="I5" s="202"/>
    </row>
    <row r="6" spans="1:9" ht="15">
      <c r="A6" s="212" t="s">
        <v>133</v>
      </c>
      <c r="B6" s="213"/>
      <c r="C6" s="213"/>
      <c r="D6" s="213"/>
      <c r="E6" s="213"/>
      <c r="F6" s="213"/>
      <c r="G6" s="213"/>
      <c r="H6" s="213"/>
      <c r="I6" s="213"/>
    </row>
    <row r="7" spans="1:9">
      <c r="A7" s="201" t="s">
        <v>140</v>
      </c>
      <c r="B7" s="202"/>
      <c r="C7" s="202"/>
      <c r="D7" s="202"/>
      <c r="E7" s="202"/>
      <c r="F7" s="202"/>
      <c r="G7" s="202"/>
      <c r="H7" s="202"/>
      <c r="I7" s="202"/>
    </row>
    <row r="8" spans="1:9">
      <c r="A8" s="201" t="s">
        <v>141</v>
      </c>
      <c r="B8" s="202"/>
      <c r="C8" s="202"/>
      <c r="D8" s="202"/>
      <c r="E8" s="202"/>
      <c r="F8" s="202"/>
      <c r="G8" s="202"/>
      <c r="H8" s="202"/>
      <c r="I8" s="202"/>
    </row>
    <row r="9" spans="1:9">
      <c r="A9" s="201" t="s">
        <v>142</v>
      </c>
      <c r="B9" s="202"/>
      <c r="C9" s="202"/>
      <c r="D9" s="202"/>
      <c r="E9" s="202"/>
      <c r="F9" s="202"/>
      <c r="G9" s="202"/>
      <c r="H9" s="202"/>
      <c r="I9" s="202"/>
    </row>
    <row r="10" spans="1:9">
      <c r="A10" s="201" t="s">
        <v>143</v>
      </c>
      <c r="B10" s="202"/>
      <c r="C10" s="202"/>
      <c r="D10" s="202"/>
      <c r="E10" s="202"/>
      <c r="F10" s="202"/>
      <c r="G10" s="202"/>
      <c r="H10" s="202"/>
      <c r="I10" s="202"/>
    </row>
    <row r="11" spans="1:9">
      <c r="A11" s="203"/>
      <c r="B11" s="202"/>
      <c r="C11" s="202"/>
      <c r="D11" s="202"/>
      <c r="E11" s="202"/>
      <c r="F11" s="202"/>
      <c r="G11" s="202"/>
      <c r="H11" s="202"/>
      <c r="I11" s="202"/>
    </row>
    <row r="12" spans="1:9">
      <c r="A12" s="204" t="s">
        <v>144</v>
      </c>
      <c r="B12" s="205"/>
      <c r="C12" s="205"/>
      <c r="D12" s="205"/>
      <c r="E12" s="205"/>
      <c r="F12" s="205"/>
      <c r="G12" s="205"/>
      <c r="H12" s="205"/>
      <c r="I12" s="205"/>
    </row>
    <row r="13" spans="1:9">
      <c r="A13" s="201"/>
      <c r="B13" s="202"/>
      <c r="C13" s="202"/>
      <c r="D13" s="202"/>
      <c r="E13" s="202"/>
      <c r="F13" s="202"/>
      <c r="G13" s="202"/>
      <c r="H13" s="202"/>
      <c r="I13" s="202"/>
    </row>
    <row r="14" spans="1:9">
      <c r="A14" s="204" t="s">
        <v>134</v>
      </c>
      <c r="B14" s="205"/>
      <c r="C14" s="205"/>
      <c r="D14" s="205"/>
      <c r="E14" s="205"/>
      <c r="F14" s="205"/>
      <c r="G14" s="205"/>
      <c r="H14" s="205"/>
      <c r="I14" s="205"/>
    </row>
    <row r="15" spans="1:9">
      <c r="A15" s="134"/>
      <c r="B15" s="135"/>
      <c r="C15" s="135"/>
      <c r="D15" s="135"/>
      <c r="E15" s="135"/>
      <c r="F15" s="135"/>
      <c r="G15" s="135"/>
      <c r="H15" s="135"/>
      <c r="I15" s="135"/>
    </row>
    <row r="16" spans="1:9">
      <c r="A16" s="206" t="s">
        <v>135</v>
      </c>
      <c r="B16" s="202"/>
      <c r="C16" s="202"/>
      <c r="D16" s="202"/>
      <c r="E16" s="202"/>
      <c r="F16" s="202"/>
      <c r="G16" s="202"/>
      <c r="H16" s="202"/>
      <c r="I16" s="202"/>
    </row>
    <row r="17" spans="1:9">
      <c r="A17" s="201" t="s">
        <v>1</v>
      </c>
      <c r="B17" s="202"/>
      <c r="C17" s="202"/>
      <c r="D17" s="202"/>
      <c r="E17" s="202"/>
      <c r="F17" s="202"/>
      <c r="G17" s="202"/>
      <c r="H17" s="202"/>
      <c r="I17" s="202"/>
    </row>
    <row r="18" spans="1:9">
      <c r="A18" s="207" t="s">
        <v>267</v>
      </c>
      <c r="B18" s="202"/>
      <c r="C18" s="202"/>
      <c r="D18" s="202"/>
      <c r="E18" s="202"/>
      <c r="F18" s="202"/>
      <c r="G18" s="202"/>
      <c r="H18" s="202"/>
      <c r="I18" s="202"/>
    </row>
    <row r="19" spans="1:9" ht="38.25">
      <c r="A19" s="208" t="s">
        <v>2</v>
      </c>
      <c r="B19" s="208"/>
      <c r="C19" s="208" t="s">
        <v>3</v>
      </c>
      <c r="D19" s="199"/>
      <c r="E19" s="199"/>
      <c r="F19" s="199"/>
      <c r="G19" s="104" t="s">
        <v>145</v>
      </c>
      <c r="H19" s="104" t="s">
        <v>146</v>
      </c>
      <c r="I19" s="104" t="s">
        <v>147</v>
      </c>
    </row>
    <row r="20" spans="1:9">
      <c r="A20" s="105" t="s">
        <v>7</v>
      </c>
      <c r="B20" s="106" t="s">
        <v>148</v>
      </c>
      <c r="C20" s="200" t="s">
        <v>148</v>
      </c>
      <c r="D20" s="209"/>
      <c r="E20" s="209"/>
      <c r="F20" s="209"/>
      <c r="G20" s="107"/>
      <c r="H20" s="108">
        <f>SUM(H21,H26,H27)</f>
        <v>226167.25</v>
      </c>
      <c r="I20" s="108">
        <f>SUM(I21,I26,I27)</f>
        <v>184028.85</v>
      </c>
    </row>
    <row r="21" spans="1:9">
      <c r="A21" s="109" t="s">
        <v>9</v>
      </c>
      <c r="B21" s="110" t="s">
        <v>149</v>
      </c>
      <c r="C21" s="196" t="s">
        <v>149</v>
      </c>
      <c r="D21" s="196"/>
      <c r="E21" s="196"/>
      <c r="F21" s="196"/>
      <c r="G21" s="111"/>
      <c r="H21" s="112">
        <f>SUM(H22:H25)</f>
        <v>200639.65</v>
      </c>
      <c r="I21" s="112">
        <f>SUM(I22:I25)</f>
        <v>157732.81</v>
      </c>
    </row>
    <row r="22" spans="1:9">
      <c r="A22" s="109" t="s">
        <v>150</v>
      </c>
      <c r="B22" s="110" t="s">
        <v>60</v>
      </c>
      <c r="C22" s="196" t="s">
        <v>60</v>
      </c>
      <c r="D22" s="196"/>
      <c r="E22" s="196"/>
      <c r="F22" s="196"/>
      <c r="G22" s="111"/>
      <c r="H22" s="88">
        <v>66464.59</v>
      </c>
      <c r="I22" s="88">
        <v>51078.7</v>
      </c>
    </row>
    <row r="23" spans="1:9">
      <c r="A23" s="109" t="s">
        <v>151</v>
      </c>
      <c r="B23" s="113" t="s">
        <v>152</v>
      </c>
      <c r="C23" s="198" t="s">
        <v>152</v>
      </c>
      <c r="D23" s="198"/>
      <c r="E23" s="198"/>
      <c r="F23" s="198"/>
      <c r="G23" s="111"/>
      <c r="H23" s="88">
        <v>131560.62</v>
      </c>
      <c r="I23" s="88">
        <v>104540.95</v>
      </c>
    </row>
    <row r="24" spans="1:9">
      <c r="A24" s="109" t="s">
        <v>153</v>
      </c>
      <c r="B24" s="110" t="s">
        <v>154</v>
      </c>
      <c r="C24" s="198" t="s">
        <v>154</v>
      </c>
      <c r="D24" s="198"/>
      <c r="E24" s="198"/>
      <c r="F24" s="198"/>
      <c r="G24" s="111"/>
      <c r="H24" s="88"/>
      <c r="I24" s="88"/>
    </row>
    <row r="25" spans="1:9">
      <c r="A25" s="109" t="s">
        <v>155</v>
      </c>
      <c r="B25" s="113" t="s">
        <v>156</v>
      </c>
      <c r="C25" s="198" t="s">
        <v>156</v>
      </c>
      <c r="D25" s="198"/>
      <c r="E25" s="198"/>
      <c r="F25" s="198"/>
      <c r="G25" s="111"/>
      <c r="H25" s="88">
        <v>2614.44</v>
      </c>
      <c r="I25" s="88">
        <v>2113.16</v>
      </c>
    </row>
    <row r="26" spans="1:9">
      <c r="A26" s="109" t="s">
        <v>16</v>
      </c>
      <c r="B26" s="110" t="s">
        <v>157</v>
      </c>
      <c r="C26" s="198" t="s">
        <v>157</v>
      </c>
      <c r="D26" s="198"/>
      <c r="E26" s="198"/>
      <c r="F26" s="198"/>
      <c r="G26" s="111"/>
      <c r="H26" s="112"/>
      <c r="I26" s="114"/>
    </row>
    <row r="27" spans="1:9">
      <c r="A27" s="109" t="s">
        <v>36</v>
      </c>
      <c r="B27" s="110" t="s">
        <v>158</v>
      </c>
      <c r="C27" s="198" t="s">
        <v>158</v>
      </c>
      <c r="D27" s="198"/>
      <c r="E27" s="198"/>
      <c r="F27" s="198"/>
      <c r="G27" s="111"/>
      <c r="H27" s="112">
        <f>SUM(H28)+SUM(H29)</f>
        <v>25527.599999999999</v>
      </c>
      <c r="I27" s="112">
        <f>SUM(I28)+SUM(I29)</f>
        <v>26296.04</v>
      </c>
    </row>
    <row r="28" spans="1:9">
      <c r="A28" s="109" t="s">
        <v>159</v>
      </c>
      <c r="B28" s="113" t="s">
        <v>160</v>
      </c>
      <c r="C28" s="198" t="s">
        <v>160</v>
      </c>
      <c r="D28" s="198"/>
      <c r="E28" s="198"/>
      <c r="F28" s="198"/>
      <c r="G28" s="111"/>
      <c r="H28" s="88">
        <v>25527.599999999999</v>
      </c>
      <c r="I28" s="88">
        <v>26296.04</v>
      </c>
    </row>
    <row r="29" spans="1:9">
      <c r="A29" s="109" t="s">
        <v>161</v>
      </c>
      <c r="B29" s="113" t="s">
        <v>162</v>
      </c>
      <c r="C29" s="198" t="s">
        <v>162</v>
      </c>
      <c r="D29" s="198"/>
      <c r="E29" s="198"/>
      <c r="F29" s="198"/>
      <c r="G29" s="111"/>
      <c r="H29" s="88"/>
      <c r="I29" s="88"/>
    </row>
    <row r="30" spans="1:9">
      <c r="A30" s="105" t="s">
        <v>45</v>
      </c>
      <c r="B30" s="106" t="s">
        <v>163</v>
      </c>
      <c r="C30" s="200" t="s">
        <v>163</v>
      </c>
      <c r="D30" s="200"/>
      <c r="E30" s="200"/>
      <c r="F30" s="200"/>
      <c r="G30" s="107"/>
      <c r="H30" s="108">
        <f>SUM(H31:H44)</f>
        <v>223863.22</v>
      </c>
      <c r="I30" s="108">
        <f>SUM(I31:I44)</f>
        <v>177569.46</v>
      </c>
    </row>
    <row r="31" spans="1:9">
      <c r="A31" s="109" t="s">
        <v>9</v>
      </c>
      <c r="B31" s="110" t="s">
        <v>164</v>
      </c>
      <c r="C31" s="198" t="s">
        <v>165</v>
      </c>
      <c r="D31" s="197"/>
      <c r="E31" s="197"/>
      <c r="F31" s="197"/>
      <c r="G31" s="111"/>
      <c r="H31" s="88">
        <v>176844.19</v>
      </c>
      <c r="I31" s="88">
        <v>136482.41</v>
      </c>
    </row>
    <row r="32" spans="1:9">
      <c r="A32" s="109" t="s">
        <v>16</v>
      </c>
      <c r="B32" s="110" t="s">
        <v>166</v>
      </c>
      <c r="C32" s="198" t="s">
        <v>167</v>
      </c>
      <c r="D32" s="197"/>
      <c r="E32" s="197"/>
      <c r="F32" s="197"/>
      <c r="G32" s="111"/>
      <c r="H32" s="88">
        <v>3681.1499999999996</v>
      </c>
      <c r="I32" s="88">
        <v>3032.99</v>
      </c>
    </row>
    <row r="33" spans="1:9">
      <c r="A33" s="109" t="s">
        <v>36</v>
      </c>
      <c r="B33" s="110" t="s">
        <v>168</v>
      </c>
      <c r="C33" s="198" t="s">
        <v>169</v>
      </c>
      <c r="D33" s="197"/>
      <c r="E33" s="197"/>
      <c r="F33" s="197"/>
      <c r="G33" s="111"/>
      <c r="H33" s="88">
        <v>13736.2</v>
      </c>
      <c r="I33" s="88">
        <v>12939.62</v>
      </c>
    </row>
    <row r="34" spans="1:9">
      <c r="A34" s="109" t="s">
        <v>44</v>
      </c>
      <c r="B34" s="110" t="s">
        <v>170</v>
      </c>
      <c r="C34" s="196" t="s">
        <v>171</v>
      </c>
      <c r="D34" s="197"/>
      <c r="E34" s="197"/>
      <c r="F34" s="197"/>
      <c r="G34" s="111"/>
      <c r="H34" s="88">
        <v>647.79999999999995</v>
      </c>
      <c r="I34" s="88">
        <v>40</v>
      </c>
    </row>
    <row r="35" spans="1:9">
      <c r="A35" s="109" t="s">
        <v>55</v>
      </c>
      <c r="B35" s="110" t="s">
        <v>172</v>
      </c>
      <c r="C35" s="196" t="s">
        <v>173</v>
      </c>
      <c r="D35" s="197"/>
      <c r="E35" s="197"/>
      <c r="F35" s="197"/>
      <c r="G35" s="111"/>
      <c r="H35" s="88"/>
      <c r="I35" s="88"/>
    </row>
    <row r="36" spans="1:9">
      <c r="A36" s="109" t="s">
        <v>174</v>
      </c>
      <c r="B36" s="110" t="s">
        <v>175</v>
      </c>
      <c r="C36" s="196" t="s">
        <v>176</v>
      </c>
      <c r="D36" s="197"/>
      <c r="E36" s="197"/>
      <c r="F36" s="197"/>
      <c r="G36" s="111"/>
      <c r="H36" s="88">
        <v>312.74</v>
      </c>
      <c r="I36" s="88">
        <v>464.72</v>
      </c>
    </row>
    <row r="37" spans="1:9">
      <c r="A37" s="109" t="s">
        <v>177</v>
      </c>
      <c r="B37" s="110" t="s">
        <v>178</v>
      </c>
      <c r="C37" s="196" t="s">
        <v>179</v>
      </c>
      <c r="D37" s="197"/>
      <c r="E37" s="197"/>
      <c r="F37" s="197"/>
      <c r="G37" s="111"/>
      <c r="H37" s="88">
        <v>659.04</v>
      </c>
      <c r="I37" s="88">
        <v>173.16</v>
      </c>
    </row>
    <row r="38" spans="1:9">
      <c r="A38" s="109" t="s">
        <v>180</v>
      </c>
      <c r="B38" s="110" t="s">
        <v>181</v>
      </c>
      <c r="C38" s="198" t="s">
        <v>181</v>
      </c>
      <c r="D38" s="197"/>
      <c r="E38" s="197"/>
      <c r="F38" s="197"/>
      <c r="G38" s="111"/>
      <c r="H38" s="88"/>
      <c r="I38" s="88"/>
    </row>
    <row r="39" spans="1:9">
      <c r="A39" s="109" t="s">
        <v>182</v>
      </c>
      <c r="B39" s="110" t="s">
        <v>183</v>
      </c>
      <c r="C39" s="196" t="s">
        <v>183</v>
      </c>
      <c r="D39" s="197"/>
      <c r="E39" s="197"/>
      <c r="F39" s="197"/>
      <c r="G39" s="111"/>
      <c r="H39" s="88">
        <v>26260.640000000003</v>
      </c>
      <c r="I39" s="88">
        <v>22984.57</v>
      </c>
    </row>
    <row r="40" spans="1:9">
      <c r="A40" s="109" t="s">
        <v>184</v>
      </c>
      <c r="B40" s="110" t="s">
        <v>185</v>
      </c>
      <c r="C40" s="198" t="s">
        <v>186</v>
      </c>
      <c r="D40" s="199"/>
      <c r="E40" s="199"/>
      <c r="F40" s="199"/>
      <c r="G40" s="111"/>
      <c r="H40" s="88"/>
      <c r="I40" s="88"/>
    </row>
    <row r="41" spans="1:9">
      <c r="A41" s="109" t="s">
        <v>187</v>
      </c>
      <c r="B41" s="110" t="s">
        <v>188</v>
      </c>
      <c r="C41" s="198" t="s">
        <v>189</v>
      </c>
      <c r="D41" s="197"/>
      <c r="E41" s="197"/>
      <c r="F41" s="197"/>
      <c r="G41" s="111"/>
      <c r="H41" s="88"/>
      <c r="I41" s="88"/>
    </row>
    <row r="42" spans="1:9">
      <c r="A42" s="109" t="s">
        <v>190</v>
      </c>
      <c r="B42" s="110" t="s">
        <v>191</v>
      </c>
      <c r="C42" s="198" t="s">
        <v>192</v>
      </c>
      <c r="D42" s="197"/>
      <c r="E42" s="197"/>
      <c r="F42" s="197"/>
      <c r="G42" s="111"/>
      <c r="H42" s="88"/>
      <c r="I42" s="88"/>
    </row>
    <row r="43" spans="1:9">
      <c r="A43" s="109" t="s">
        <v>193</v>
      </c>
      <c r="B43" s="110" t="s">
        <v>194</v>
      </c>
      <c r="C43" s="198" t="s">
        <v>195</v>
      </c>
      <c r="D43" s="197"/>
      <c r="E43" s="197"/>
      <c r="F43" s="197"/>
      <c r="G43" s="111"/>
      <c r="H43" s="88">
        <v>1721.46</v>
      </c>
      <c r="I43" s="88">
        <v>1451.99</v>
      </c>
    </row>
    <row r="44" spans="1:9">
      <c r="A44" s="109" t="s">
        <v>196</v>
      </c>
      <c r="B44" s="110" t="s">
        <v>197</v>
      </c>
      <c r="C44" s="185" t="s">
        <v>198</v>
      </c>
      <c r="D44" s="186"/>
      <c r="E44" s="186"/>
      <c r="F44" s="187"/>
      <c r="G44" s="111"/>
      <c r="H44" s="88"/>
      <c r="I44" s="88"/>
    </row>
    <row r="45" spans="1:9">
      <c r="A45" s="106" t="s">
        <v>47</v>
      </c>
      <c r="B45" s="115" t="s">
        <v>199</v>
      </c>
      <c r="C45" s="191" t="s">
        <v>199</v>
      </c>
      <c r="D45" s="189"/>
      <c r="E45" s="189"/>
      <c r="F45" s="190"/>
      <c r="G45" s="107"/>
      <c r="H45" s="108">
        <f>H20-H30</f>
        <v>2304.0299999999988</v>
      </c>
      <c r="I45" s="108">
        <f>I20-I30</f>
        <v>6459.390000000014</v>
      </c>
    </row>
    <row r="46" spans="1:9">
      <c r="A46" s="106" t="s">
        <v>58</v>
      </c>
      <c r="B46" s="106" t="s">
        <v>200</v>
      </c>
      <c r="C46" s="188" t="s">
        <v>200</v>
      </c>
      <c r="D46" s="189"/>
      <c r="E46" s="189"/>
      <c r="F46" s="190"/>
      <c r="G46" s="116"/>
      <c r="H46" s="108">
        <f>IF(TYPE(H47)=1,H47,0)-IF(TYPE(H48)=1,H48,0)-IF(TYPE(H49)=1,H49,0)</f>
        <v>0</v>
      </c>
      <c r="I46" s="108">
        <f>IF(TYPE(I47)=1,I47,0)-IF(TYPE(I48)=1,I48,0)-IF(TYPE(I49)=1,I49,0)</f>
        <v>0</v>
      </c>
    </row>
    <row r="47" spans="1:9">
      <c r="A47" s="113" t="s">
        <v>201</v>
      </c>
      <c r="B47" s="110" t="s">
        <v>202</v>
      </c>
      <c r="C47" s="185" t="s">
        <v>203</v>
      </c>
      <c r="D47" s="186"/>
      <c r="E47" s="186"/>
      <c r="F47" s="187"/>
      <c r="G47" s="117"/>
      <c r="H47" s="112"/>
      <c r="I47" s="88"/>
    </row>
    <row r="48" spans="1:9">
      <c r="A48" s="113" t="s">
        <v>16</v>
      </c>
      <c r="B48" s="110" t="s">
        <v>204</v>
      </c>
      <c r="C48" s="185" t="s">
        <v>204</v>
      </c>
      <c r="D48" s="186"/>
      <c r="E48" s="186"/>
      <c r="F48" s="187"/>
      <c r="G48" s="117"/>
      <c r="H48" s="88"/>
      <c r="I48" s="88"/>
    </row>
    <row r="49" spans="1:9">
      <c r="A49" s="113" t="s">
        <v>205</v>
      </c>
      <c r="B49" s="110" t="s">
        <v>206</v>
      </c>
      <c r="C49" s="185" t="s">
        <v>207</v>
      </c>
      <c r="D49" s="186"/>
      <c r="E49" s="186"/>
      <c r="F49" s="187"/>
      <c r="G49" s="117"/>
      <c r="H49" s="88"/>
      <c r="I49" s="88"/>
    </row>
    <row r="50" spans="1:9">
      <c r="A50" s="106" t="s">
        <v>63</v>
      </c>
      <c r="B50" s="115" t="s">
        <v>208</v>
      </c>
      <c r="C50" s="191" t="s">
        <v>208</v>
      </c>
      <c r="D50" s="189"/>
      <c r="E50" s="189"/>
      <c r="F50" s="190"/>
      <c r="G50" s="116"/>
      <c r="H50" s="88"/>
      <c r="I50" s="88"/>
    </row>
    <row r="51" spans="1:9">
      <c r="A51" s="106" t="s">
        <v>75</v>
      </c>
      <c r="B51" s="115" t="s">
        <v>209</v>
      </c>
      <c r="C51" s="192" t="s">
        <v>209</v>
      </c>
      <c r="D51" s="193"/>
      <c r="E51" s="193"/>
      <c r="F51" s="194"/>
      <c r="G51" s="116"/>
      <c r="H51" s="88"/>
      <c r="I51" s="88"/>
    </row>
    <row r="52" spans="1:9">
      <c r="A52" s="106" t="s">
        <v>87</v>
      </c>
      <c r="B52" s="115" t="s">
        <v>210</v>
      </c>
      <c r="C52" s="191" t="s">
        <v>210</v>
      </c>
      <c r="D52" s="189"/>
      <c r="E52" s="189"/>
      <c r="F52" s="190"/>
      <c r="G52" s="116"/>
      <c r="H52" s="88"/>
      <c r="I52" s="88"/>
    </row>
    <row r="53" spans="1:9">
      <c r="A53" s="106" t="s">
        <v>211</v>
      </c>
      <c r="B53" s="106" t="s">
        <v>212</v>
      </c>
      <c r="C53" s="195" t="s">
        <v>212</v>
      </c>
      <c r="D53" s="193"/>
      <c r="E53" s="193"/>
      <c r="F53" s="194"/>
      <c r="G53" s="116"/>
      <c r="H53" s="108">
        <f>SUM(H45,H46,H50,H51,H52)</f>
        <v>2304.0299999999988</v>
      </c>
      <c r="I53" s="108">
        <f>SUM(I45,I46,I50,I51,I52)</f>
        <v>6459.390000000014</v>
      </c>
    </row>
    <row r="54" spans="1:9">
      <c r="A54" s="106" t="s">
        <v>9</v>
      </c>
      <c r="B54" s="106" t="s">
        <v>213</v>
      </c>
      <c r="C54" s="188" t="s">
        <v>213</v>
      </c>
      <c r="D54" s="189"/>
      <c r="E54" s="189"/>
      <c r="F54" s="190"/>
      <c r="G54" s="116"/>
      <c r="H54" s="88"/>
      <c r="I54" s="88"/>
    </row>
    <row r="55" spans="1:9">
      <c r="A55" s="106" t="s">
        <v>214</v>
      </c>
      <c r="B55" s="115" t="s">
        <v>215</v>
      </c>
      <c r="C55" s="191" t="s">
        <v>215</v>
      </c>
      <c r="D55" s="189"/>
      <c r="E55" s="189"/>
      <c r="F55" s="190"/>
      <c r="G55" s="116"/>
      <c r="H55" s="108">
        <f>SUM(H53,H54)</f>
        <v>2304.0299999999988</v>
      </c>
      <c r="I55" s="108">
        <f>SUM(I53,I54)</f>
        <v>6459.390000000014</v>
      </c>
    </row>
    <row r="56" spans="1:9">
      <c r="A56" s="113" t="s">
        <v>9</v>
      </c>
      <c r="B56" s="110" t="s">
        <v>216</v>
      </c>
      <c r="C56" s="185" t="s">
        <v>216</v>
      </c>
      <c r="D56" s="186"/>
      <c r="E56" s="186"/>
      <c r="F56" s="187"/>
      <c r="G56" s="117"/>
      <c r="H56" s="112"/>
      <c r="I56" s="112"/>
    </row>
    <row r="57" spans="1:9">
      <c r="A57" s="113" t="s">
        <v>16</v>
      </c>
      <c r="B57" s="110" t="s">
        <v>217</v>
      </c>
      <c r="C57" s="185" t="s">
        <v>217</v>
      </c>
      <c r="D57" s="186"/>
      <c r="E57" s="186"/>
      <c r="F57" s="187"/>
      <c r="G57" s="117"/>
      <c r="H57" s="112"/>
      <c r="I57" s="112"/>
    </row>
    <row r="58" spans="1:9" ht="11.25" customHeight="1">
      <c r="A58" s="97"/>
      <c r="B58" s="97"/>
      <c r="C58" s="97"/>
      <c r="D58" s="97"/>
      <c r="E58" s="93"/>
      <c r="F58" s="93"/>
      <c r="G58" s="98"/>
      <c r="H58" s="98"/>
      <c r="I58" s="98"/>
    </row>
    <row r="59" spans="1:9" ht="12.75" customHeight="1">
      <c r="A59" s="179" t="s">
        <v>221</v>
      </c>
      <c r="B59" s="179"/>
      <c r="C59" s="179"/>
      <c r="D59" s="179"/>
      <c r="E59" s="179"/>
      <c r="F59" s="179"/>
      <c r="G59" s="99"/>
      <c r="H59" s="180" t="s">
        <v>222</v>
      </c>
      <c r="I59" s="180"/>
    </row>
    <row r="60" spans="1:9" ht="25.5">
      <c r="A60" s="181" t="s">
        <v>218</v>
      </c>
      <c r="B60" s="181"/>
      <c r="C60" s="181"/>
      <c r="D60" s="181"/>
      <c r="E60" s="181"/>
      <c r="F60" s="181"/>
      <c r="G60" s="100" t="s">
        <v>130</v>
      </c>
      <c r="H60" s="182" t="s">
        <v>111</v>
      </c>
      <c r="I60" s="182"/>
    </row>
    <row r="61" spans="1:9" ht="12" customHeight="1">
      <c r="A61" s="101"/>
      <c r="B61" s="101"/>
      <c r="C61" s="101"/>
      <c r="D61" s="101"/>
      <c r="E61" s="101"/>
      <c r="F61" s="101"/>
      <c r="G61" s="101"/>
      <c r="H61" s="102"/>
      <c r="I61" s="102"/>
    </row>
    <row r="62" spans="1:9" ht="22.5" customHeight="1">
      <c r="A62" s="183" t="s">
        <v>223</v>
      </c>
      <c r="B62" s="183"/>
      <c r="C62" s="183"/>
      <c r="D62" s="183"/>
      <c r="E62" s="183"/>
      <c r="F62" s="183"/>
      <c r="G62" s="62" t="s">
        <v>225</v>
      </c>
      <c r="H62" s="184" t="s">
        <v>224</v>
      </c>
      <c r="I62" s="184"/>
    </row>
    <row r="63" spans="1:9" ht="26.25" customHeight="1">
      <c r="A63" s="177" t="s">
        <v>219</v>
      </c>
      <c r="B63" s="177"/>
      <c r="C63" s="177"/>
      <c r="D63" s="177"/>
      <c r="E63" s="177"/>
      <c r="F63" s="177"/>
      <c r="G63" s="103" t="s">
        <v>220</v>
      </c>
      <c r="H63" s="178" t="s">
        <v>111</v>
      </c>
      <c r="I63" s="178"/>
    </row>
    <row r="64" spans="1:9">
      <c r="A64" s="93"/>
      <c r="B64" s="93"/>
      <c r="C64" s="93"/>
      <c r="D64" s="93"/>
      <c r="E64" s="93"/>
      <c r="F64" s="93"/>
      <c r="G64" s="93"/>
      <c r="H64" s="93"/>
      <c r="I64" s="93"/>
    </row>
    <row r="65" spans="1:9">
      <c r="A65" s="93"/>
      <c r="B65" s="93"/>
      <c r="C65" s="93"/>
      <c r="D65" s="93"/>
      <c r="E65" s="93"/>
      <c r="F65" s="93"/>
      <c r="G65" s="93"/>
      <c r="H65" s="93"/>
      <c r="I65" s="93"/>
    </row>
  </sheetData>
  <mergeCells count="62">
    <mergeCell ref="A9:I9"/>
    <mergeCell ref="A4:I4"/>
    <mergeCell ref="A5:I5"/>
    <mergeCell ref="A6:I6"/>
    <mergeCell ref="A7:I7"/>
    <mergeCell ref="A8:I8"/>
    <mergeCell ref="C21:F21"/>
    <mergeCell ref="A10:I10"/>
    <mergeCell ref="A11:I11"/>
    <mergeCell ref="A12:I12"/>
    <mergeCell ref="A13:I13"/>
    <mergeCell ref="A14:I14"/>
    <mergeCell ref="A16:I16"/>
    <mergeCell ref="A17:I17"/>
    <mergeCell ref="A18:I18"/>
    <mergeCell ref="A19:B19"/>
    <mergeCell ref="C19:F19"/>
    <mergeCell ref="C20:F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A63:F63"/>
    <mergeCell ref="H63:I63"/>
    <mergeCell ref="A59:F59"/>
    <mergeCell ref="H59:I59"/>
    <mergeCell ref="A60:F60"/>
    <mergeCell ref="H60:I60"/>
    <mergeCell ref="A62:F62"/>
    <mergeCell ref="H62:I6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O9" sqref="O9"/>
    </sheetView>
  </sheetViews>
  <sheetFormatPr defaultRowHeight="12.75"/>
  <cols>
    <col min="1" max="1" width="4.28515625" customWidth="1"/>
    <col min="2" max="2" width="23.140625" customWidth="1"/>
    <col min="3" max="3" width="11.140625" customWidth="1"/>
    <col min="4" max="4" width="10" customWidth="1"/>
    <col min="5" max="5" width="9.28515625" bestFit="1" customWidth="1"/>
    <col min="6" max="6" width="8.28515625" customWidth="1"/>
    <col min="7" max="7" width="7.42578125" customWidth="1"/>
    <col min="8" max="8" width="7.85546875" customWidth="1"/>
    <col min="9" max="9" width="10" bestFit="1" customWidth="1"/>
    <col min="10" max="10" width="9.5703125" customWidth="1"/>
    <col min="11" max="11" width="9.28515625" customWidth="1"/>
    <col min="12" max="12" width="10.140625" customWidth="1"/>
    <col min="13" max="13" width="11.7109375" customWidth="1"/>
  </cols>
  <sheetData>
    <row r="1" spans="1:13">
      <c r="A1" s="118"/>
      <c r="B1" s="119"/>
      <c r="C1" s="119"/>
      <c r="D1" s="119"/>
      <c r="E1" s="119"/>
      <c r="F1" s="119"/>
      <c r="G1" s="119"/>
      <c r="H1" s="119"/>
      <c r="I1" s="119" t="s">
        <v>226</v>
      </c>
      <c r="J1" s="119"/>
      <c r="K1" s="119"/>
      <c r="L1" s="119"/>
      <c r="M1" s="119"/>
    </row>
    <row r="2" spans="1:13">
      <c r="A2" s="118"/>
      <c r="B2" s="119"/>
      <c r="C2" s="119"/>
      <c r="D2" s="119"/>
      <c r="E2" s="119"/>
      <c r="F2" s="119"/>
      <c r="G2" s="119"/>
      <c r="H2" s="119"/>
      <c r="I2" s="119" t="s">
        <v>227</v>
      </c>
      <c r="J2" s="119"/>
      <c r="K2" s="119"/>
      <c r="L2" s="119"/>
      <c r="M2" s="119"/>
    </row>
    <row r="3" spans="1:13" ht="7.5" customHeight="1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>
      <c r="A4" s="214" t="s">
        <v>228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214" t="s">
        <v>259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3" ht="7.5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>
      <c r="A7" s="214" t="s">
        <v>229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>
      <c r="A9" s="216" t="s">
        <v>2</v>
      </c>
      <c r="B9" s="216" t="s">
        <v>230</v>
      </c>
      <c r="C9" s="216" t="s">
        <v>231</v>
      </c>
      <c r="D9" s="216" t="s">
        <v>232</v>
      </c>
      <c r="E9" s="216"/>
      <c r="F9" s="216"/>
      <c r="G9" s="216"/>
      <c r="H9" s="216"/>
      <c r="I9" s="216"/>
      <c r="J9" s="217"/>
      <c r="K9" s="217"/>
      <c r="L9" s="216"/>
      <c r="M9" s="216" t="s">
        <v>233</v>
      </c>
    </row>
    <row r="10" spans="1:13" ht="89.25" customHeight="1">
      <c r="A10" s="216"/>
      <c r="B10" s="216"/>
      <c r="C10" s="216"/>
      <c r="D10" s="120" t="s">
        <v>265</v>
      </c>
      <c r="E10" s="120" t="s">
        <v>234</v>
      </c>
      <c r="F10" s="120" t="s">
        <v>260</v>
      </c>
      <c r="G10" s="120" t="s">
        <v>235</v>
      </c>
      <c r="H10" s="120" t="s">
        <v>261</v>
      </c>
      <c r="I10" s="121" t="s">
        <v>236</v>
      </c>
      <c r="J10" s="120" t="s">
        <v>237</v>
      </c>
      <c r="K10" s="122" t="s">
        <v>238</v>
      </c>
      <c r="L10" s="123" t="s">
        <v>239</v>
      </c>
      <c r="M10" s="216"/>
    </row>
    <row r="11" spans="1:13" ht="10.5" customHeight="1">
      <c r="A11" s="124">
        <v>1</v>
      </c>
      <c r="B11" s="124">
        <v>2</v>
      </c>
      <c r="C11" s="124">
        <v>3</v>
      </c>
      <c r="D11" s="124">
        <v>4</v>
      </c>
      <c r="E11" s="124">
        <v>5</v>
      </c>
      <c r="F11" s="124">
        <v>6</v>
      </c>
      <c r="G11" s="124">
        <v>7</v>
      </c>
      <c r="H11" s="124">
        <v>8</v>
      </c>
      <c r="I11" s="124">
        <v>9</v>
      </c>
      <c r="J11" s="124">
        <v>10</v>
      </c>
      <c r="K11" s="125" t="s">
        <v>240</v>
      </c>
      <c r="L11" s="124">
        <v>12</v>
      </c>
      <c r="M11" s="124">
        <v>13</v>
      </c>
    </row>
    <row r="12" spans="1:13" ht="72" customHeight="1">
      <c r="A12" s="120" t="s">
        <v>241</v>
      </c>
      <c r="B12" s="126" t="s">
        <v>242</v>
      </c>
      <c r="C12" s="127">
        <f t="shared" ref="C12:L12" si="0">SUM(C13:C14)</f>
        <v>258.85000000000002</v>
      </c>
      <c r="D12" s="127">
        <f t="shared" si="0"/>
        <v>43152.43</v>
      </c>
      <c r="E12" s="127">
        <f t="shared" si="0"/>
        <v>0</v>
      </c>
      <c r="F12" s="127">
        <f t="shared" si="0"/>
        <v>0</v>
      </c>
      <c r="G12" s="127">
        <f t="shared" si="0"/>
        <v>0</v>
      </c>
      <c r="H12" s="127">
        <f t="shared" si="0"/>
        <v>0</v>
      </c>
      <c r="I12" s="127">
        <f t="shared" si="0"/>
        <v>-43214.89</v>
      </c>
      <c r="J12" s="127">
        <f t="shared" si="0"/>
        <v>0</v>
      </c>
      <c r="K12" s="127">
        <f t="shared" si="0"/>
        <v>0</v>
      </c>
      <c r="L12" s="127">
        <f t="shared" si="0"/>
        <v>0</v>
      </c>
      <c r="M12" s="127">
        <f t="shared" ref="M12:M24" si="1">SUM(C12:L12)</f>
        <v>196.38999999999942</v>
      </c>
    </row>
    <row r="13" spans="1:13" ht="15.75" customHeight="1">
      <c r="A13" s="124" t="s">
        <v>243</v>
      </c>
      <c r="B13" s="128" t="s">
        <v>244</v>
      </c>
      <c r="C13" s="129">
        <v>258.85000000000002</v>
      </c>
      <c r="D13" s="129"/>
      <c r="E13" s="129">
        <v>1476.22</v>
      </c>
      <c r="F13" s="129"/>
      <c r="G13" s="129"/>
      <c r="H13" s="129"/>
      <c r="I13" s="129">
        <v>-1538.68</v>
      </c>
      <c r="J13" s="129"/>
      <c r="K13" s="129"/>
      <c r="L13" s="129"/>
      <c r="M13" s="127">
        <f t="shared" si="1"/>
        <v>196.3900000000001</v>
      </c>
    </row>
    <row r="14" spans="1:13" ht="16.5" customHeight="1">
      <c r="A14" s="124" t="s">
        <v>245</v>
      </c>
      <c r="B14" s="128" t="s">
        <v>246</v>
      </c>
      <c r="C14" s="129"/>
      <c r="D14" s="129">
        <v>43152.43</v>
      </c>
      <c r="E14" s="129">
        <v>-1476.22</v>
      </c>
      <c r="F14" s="129"/>
      <c r="G14" s="129"/>
      <c r="H14" s="129"/>
      <c r="I14" s="129">
        <v>-41676.21</v>
      </c>
      <c r="J14" s="129"/>
      <c r="K14" s="129"/>
      <c r="L14" s="129"/>
      <c r="M14" s="127">
        <f t="shared" si="1"/>
        <v>0</v>
      </c>
    </row>
    <row r="15" spans="1:13" ht="66.75" customHeight="1">
      <c r="A15" s="120" t="s">
        <v>247</v>
      </c>
      <c r="B15" s="126" t="s">
        <v>248</v>
      </c>
      <c r="C15" s="127">
        <f t="shared" ref="C15:L15" si="2">SUM(C16:C17)</f>
        <v>214217.93000000002</v>
      </c>
      <c r="D15" s="127">
        <f t="shared" si="2"/>
        <v>81352.259999999995</v>
      </c>
      <c r="E15" s="127">
        <f t="shared" si="2"/>
        <v>0</v>
      </c>
      <c r="F15" s="127">
        <f t="shared" si="2"/>
        <v>0</v>
      </c>
      <c r="G15" s="127">
        <f t="shared" si="2"/>
        <v>0</v>
      </c>
      <c r="H15" s="127">
        <f t="shared" si="2"/>
        <v>0</v>
      </c>
      <c r="I15" s="127">
        <f t="shared" si="2"/>
        <v>-83577.649999999994</v>
      </c>
      <c r="J15" s="127">
        <f t="shared" si="2"/>
        <v>0</v>
      </c>
      <c r="K15" s="127">
        <f t="shared" si="2"/>
        <v>0</v>
      </c>
      <c r="L15" s="127">
        <f t="shared" si="2"/>
        <v>0</v>
      </c>
      <c r="M15" s="127">
        <f t="shared" si="1"/>
        <v>211992.54</v>
      </c>
    </row>
    <row r="16" spans="1:13" ht="18" customHeight="1">
      <c r="A16" s="124" t="s">
        <v>262</v>
      </c>
      <c r="B16" s="128" t="s">
        <v>244</v>
      </c>
      <c r="C16" s="129">
        <v>214020.36000000002</v>
      </c>
      <c r="D16" s="129">
        <v>2273.5100000000002</v>
      </c>
      <c r="E16" s="129"/>
      <c r="F16" s="129"/>
      <c r="G16" s="129"/>
      <c r="H16" s="129"/>
      <c r="I16" s="129">
        <v>-4449.53</v>
      </c>
      <c r="J16" s="129"/>
      <c r="K16" s="129"/>
      <c r="L16" s="129"/>
      <c r="M16" s="127">
        <f t="shared" si="1"/>
        <v>211844.34000000003</v>
      </c>
    </row>
    <row r="17" spans="1:13" ht="17.25" customHeight="1">
      <c r="A17" s="124" t="s">
        <v>263</v>
      </c>
      <c r="B17" s="128" t="s">
        <v>246</v>
      </c>
      <c r="C17" s="129">
        <v>197.57</v>
      </c>
      <c r="D17" s="129">
        <v>79078.75</v>
      </c>
      <c r="E17" s="129"/>
      <c r="F17" s="129"/>
      <c r="G17" s="129"/>
      <c r="H17" s="129"/>
      <c r="I17" s="129">
        <v>-79128.12</v>
      </c>
      <c r="J17" s="129"/>
      <c r="K17" s="129"/>
      <c r="L17" s="129"/>
      <c r="M17" s="127">
        <f t="shared" si="1"/>
        <v>148.20000000001164</v>
      </c>
    </row>
    <row r="18" spans="1:13" ht="98.25" customHeight="1">
      <c r="A18" s="120" t="s">
        <v>249</v>
      </c>
      <c r="B18" s="126" t="s">
        <v>250</v>
      </c>
      <c r="C18" s="127">
        <f t="shared" ref="C18:L18" si="3">SUM(C19:C20)</f>
        <v>0</v>
      </c>
      <c r="D18" s="127">
        <f t="shared" si="3"/>
        <v>0</v>
      </c>
      <c r="E18" s="127">
        <f t="shared" si="3"/>
        <v>0</v>
      </c>
      <c r="F18" s="127">
        <f t="shared" si="3"/>
        <v>0</v>
      </c>
      <c r="G18" s="127">
        <f t="shared" si="3"/>
        <v>0</v>
      </c>
      <c r="H18" s="127">
        <f t="shared" si="3"/>
        <v>0</v>
      </c>
      <c r="I18" s="127">
        <f t="shared" si="3"/>
        <v>0</v>
      </c>
      <c r="J18" s="127">
        <f>SUM(J19:J20)</f>
        <v>0</v>
      </c>
      <c r="K18" s="127">
        <f t="shared" si="3"/>
        <v>0</v>
      </c>
      <c r="L18" s="127">
        <f t="shared" si="3"/>
        <v>0</v>
      </c>
      <c r="M18" s="127">
        <f t="shared" si="1"/>
        <v>0</v>
      </c>
    </row>
    <row r="19" spans="1:13" ht="18.75" customHeight="1">
      <c r="A19" s="124" t="s">
        <v>251</v>
      </c>
      <c r="B19" s="128" t="s">
        <v>244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7">
        <f t="shared" si="1"/>
        <v>0</v>
      </c>
    </row>
    <row r="20" spans="1:13" ht="18.75" customHeight="1">
      <c r="A20" s="124" t="s">
        <v>264</v>
      </c>
      <c r="B20" s="128" t="s">
        <v>246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7">
        <f t="shared" si="1"/>
        <v>0</v>
      </c>
    </row>
    <row r="21" spans="1:13">
      <c r="A21" s="120" t="s">
        <v>252</v>
      </c>
      <c r="B21" s="126" t="s">
        <v>253</v>
      </c>
      <c r="C21" s="127">
        <f t="shared" ref="C21:L21" si="4">SUM(C22:C23)</f>
        <v>12538.53</v>
      </c>
      <c r="D21" s="127">
        <f t="shared" si="4"/>
        <v>0</v>
      </c>
      <c r="E21" s="127">
        <f>SUM(E22:E23)</f>
        <v>0</v>
      </c>
      <c r="F21" s="127">
        <f t="shared" si="4"/>
        <v>1465.28</v>
      </c>
      <c r="G21" s="127">
        <f t="shared" si="4"/>
        <v>0</v>
      </c>
      <c r="H21" s="127">
        <f t="shared" si="4"/>
        <v>0</v>
      </c>
      <c r="I21" s="127">
        <f t="shared" si="4"/>
        <v>-2614.44</v>
      </c>
      <c r="J21" s="127">
        <f>SUM(J22:J23)</f>
        <v>0</v>
      </c>
      <c r="K21" s="127">
        <f t="shared" si="4"/>
        <v>0</v>
      </c>
      <c r="L21" s="127">
        <f t="shared" si="4"/>
        <v>0</v>
      </c>
      <c r="M21" s="127">
        <f t="shared" si="1"/>
        <v>11389.37</v>
      </c>
    </row>
    <row r="22" spans="1:13" ht="18" customHeight="1">
      <c r="A22" s="124" t="s">
        <v>254</v>
      </c>
      <c r="B22" s="128" t="s">
        <v>244</v>
      </c>
      <c r="C22" s="129">
        <v>11374.83</v>
      </c>
      <c r="D22" s="129"/>
      <c r="E22" s="129"/>
      <c r="F22" s="129">
        <v>1465.28</v>
      </c>
      <c r="G22" s="129"/>
      <c r="H22" s="129"/>
      <c r="I22" s="129">
        <v>-2614.44</v>
      </c>
      <c r="J22" s="129"/>
      <c r="K22" s="129"/>
      <c r="L22" s="129"/>
      <c r="M22" s="127">
        <f t="shared" si="1"/>
        <v>10225.67</v>
      </c>
    </row>
    <row r="23" spans="1:13" ht="18.75" customHeight="1">
      <c r="A23" s="124" t="s">
        <v>255</v>
      </c>
      <c r="B23" s="128" t="s">
        <v>246</v>
      </c>
      <c r="C23" s="129">
        <v>1163.7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7">
        <f t="shared" si="1"/>
        <v>1163.7</v>
      </c>
    </row>
    <row r="24" spans="1:13" ht="21" customHeight="1">
      <c r="A24" s="120" t="s">
        <v>256</v>
      </c>
      <c r="B24" s="126" t="s">
        <v>257</v>
      </c>
      <c r="C24" s="130">
        <f t="shared" ref="C24:L24" si="5">SUM(C12,C15,C18,C21)</f>
        <v>227015.31000000003</v>
      </c>
      <c r="D24" s="130">
        <f t="shared" si="5"/>
        <v>124504.69</v>
      </c>
      <c r="E24" s="130">
        <f t="shared" si="5"/>
        <v>0</v>
      </c>
      <c r="F24" s="130">
        <f t="shared" si="5"/>
        <v>1465.28</v>
      </c>
      <c r="G24" s="130">
        <f t="shared" si="5"/>
        <v>0</v>
      </c>
      <c r="H24" s="130">
        <f t="shared" si="5"/>
        <v>0</v>
      </c>
      <c r="I24" s="130">
        <f t="shared" si="5"/>
        <v>-129406.98</v>
      </c>
      <c r="J24" s="130">
        <f t="shared" si="5"/>
        <v>0</v>
      </c>
      <c r="K24" s="130">
        <f t="shared" si="5"/>
        <v>0</v>
      </c>
      <c r="L24" s="130">
        <f t="shared" si="5"/>
        <v>0</v>
      </c>
      <c r="M24" s="130">
        <f t="shared" si="1"/>
        <v>223578.30000000005</v>
      </c>
    </row>
    <row r="25" spans="1:13">
      <c r="A25" s="131" t="s">
        <v>258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>
      <c r="A26" s="132"/>
      <c r="B26" s="132"/>
      <c r="C26" s="132"/>
      <c r="D26" s="132"/>
      <c r="E26" s="132"/>
      <c r="F26" s="133"/>
      <c r="G26" s="133"/>
      <c r="H26" s="133"/>
      <c r="I26" s="133"/>
      <c r="J26" s="133"/>
      <c r="K26" s="133"/>
      <c r="L26" s="133"/>
      <c r="M26" s="133"/>
    </row>
    <row r="27" spans="1:13">
      <c r="A27" s="132"/>
      <c r="B27" s="132"/>
      <c r="C27" s="132"/>
      <c r="D27" s="132"/>
      <c r="E27" s="132"/>
      <c r="F27" s="133"/>
      <c r="G27" s="133"/>
      <c r="H27" s="133"/>
      <c r="I27" s="133"/>
      <c r="J27" s="133"/>
      <c r="K27" s="133"/>
      <c r="L27" s="133"/>
      <c r="M27" s="133"/>
    </row>
  </sheetData>
  <mergeCells count="8">
    <mergeCell ref="A4:M4"/>
    <mergeCell ref="A5:M5"/>
    <mergeCell ref="A7:M7"/>
    <mergeCell ref="A9:A10"/>
    <mergeCell ref="B9:B10"/>
    <mergeCell ref="C9:C10"/>
    <mergeCell ref="D9:L9"/>
    <mergeCell ref="M9:M10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 I ketv</vt:lpstr>
      <vt:lpstr>VRA I ketv</vt:lpstr>
      <vt:lpstr>4 priedas</vt:lpstr>
      <vt:lpstr>'FBA I ketv'!Spausdinti_pavadinimus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Darbo</dc:creator>
  <cp:lastModifiedBy>Vartrotojas</cp:lastModifiedBy>
  <cp:lastPrinted>2019-05-13T07:35:41Z</cp:lastPrinted>
  <dcterms:created xsi:type="dcterms:W3CDTF">2009-07-20T14:30:53Z</dcterms:created>
  <dcterms:modified xsi:type="dcterms:W3CDTF">2020-10-02T08:16:57Z</dcterms:modified>
</cp:coreProperties>
</file>