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200" yWindow="-15" windowWidth="10245" windowHeight="9015" activeTab="1"/>
  </bookViews>
  <sheets>
    <sheet name="FBA II ketv" sheetId="4" r:id="rId1"/>
    <sheet name="VRA II ketv" sheetId="6" r:id="rId2"/>
    <sheet name="4 priedas" sheetId="7" r:id="rId3"/>
  </sheets>
  <definedNames>
    <definedName name="_xlnm.Print_Titles" localSheetId="0">'FBA II ketv'!$19:$19</definedName>
  </definedNames>
  <calcPr calcId="144525"/>
</workbook>
</file>

<file path=xl/calcChain.xml><?xml version="1.0" encoding="utf-8"?>
<calcChain xmlns="http://schemas.openxmlformats.org/spreadsheetml/2006/main">
  <c r="M23" i="7"/>
  <c r="M22"/>
  <c r="L21"/>
  <c r="K21"/>
  <c r="J21"/>
  <c r="I21"/>
  <c r="H21"/>
  <c r="G21"/>
  <c r="F21"/>
  <c r="E21"/>
  <c r="D21"/>
  <c r="C21"/>
  <c r="M21" s="1"/>
  <c r="M20"/>
  <c r="M19"/>
  <c r="L18"/>
  <c r="K18"/>
  <c r="J18"/>
  <c r="I18"/>
  <c r="H18"/>
  <c r="G18"/>
  <c r="F18"/>
  <c r="E18"/>
  <c r="D18"/>
  <c r="C18"/>
  <c r="M18" s="1"/>
  <c r="M17"/>
  <c r="M16"/>
  <c r="L15"/>
  <c r="K15"/>
  <c r="J15"/>
  <c r="I15"/>
  <c r="H15"/>
  <c r="G15"/>
  <c r="F15"/>
  <c r="E15"/>
  <c r="D15"/>
  <c r="C15"/>
  <c r="M15" s="1"/>
  <c r="M14"/>
  <c r="M13"/>
  <c r="L12"/>
  <c r="L24" s="1"/>
  <c r="K12"/>
  <c r="K24" s="1"/>
  <c r="J12"/>
  <c r="J24" s="1"/>
  <c r="I12"/>
  <c r="I24" s="1"/>
  <c r="H12"/>
  <c r="H24" s="1"/>
  <c r="G12"/>
  <c r="G24" s="1"/>
  <c r="F12"/>
  <c r="F24" s="1"/>
  <c r="E12"/>
  <c r="E24" s="1"/>
  <c r="D12"/>
  <c r="D24" s="1"/>
  <c r="C12"/>
  <c r="C24" s="1"/>
  <c r="M24" l="1"/>
  <c r="M12"/>
  <c r="I47" i="6"/>
  <c r="H47"/>
  <c r="I31"/>
  <c r="H31"/>
  <c r="I28"/>
  <c r="H28"/>
  <c r="I22"/>
  <c r="H22"/>
  <c r="H21" s="1"/>
  <c r="H46" s="1"/>
  <c r="H54" s="1"/>
  <c r="H56" s="1"/>
  <c r="I21"/>
  <c r="I46" s="1"/>
  <c r="I54" s="1"/>
  <c r="I56" s="1"/>
  <c r="G90" i="4" l="1"/>
  <c r="F90"/>
  <c r="G86"/>
  <c r="G84" s="1"/>
  <c r="F86"/>
  <c r="F84"/>
  <c r="G75"/>
  <c r="F75"/>
  <c r="G69"/>
  <c r="F69"/>
  <c r="F64" s="1"/>
  <c r="G65"/>
  <c r="F65"/>
  <c r="G64"/>
  <c r="G59"/>
  <c r="G94" s="1"/>
  <c r="F59"/>
  <c r="G49"/>
  <c r="F49"/>
  <c r="G42"/>
  <c r="F42"/>
  <c r="F41" s="1"/>
  <c r="G41"/>
  <c r="G27"/>
  <c r="F27"/>
  <c r="G21"/>
  <c r="F21"/>
  <c r="G20"/>
  <c r="G58" s="1"/>
  <c r="F20"/>
  <c r="F58" s="1"/>
  <c r="F9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family val="2"/>
            <charset val="186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family val="2"/>
            <charset val="186"/>
          </rPr>
          <t>#03_2_I26#</t>
        </r>
      </text>
    </comment>
    <comment ref="H32" authorId="0">
      <text>
        <r>
          <rPr>
            <sz val="9"/>
            <color indexed="81"/>
            <rFont val="Tahoma"/>
            <family val="2"/>
            <charset val="186"/>
          </rPr>
          <t>#03_2_I32#</t>
        </r>
      </text>
    </comment>
    <comment ref="H33" authorId="0">
      <text>
        <r>
          <rPr>
            <sz val="9"/>
            <color indexed="81"/>
            <rFont val="Tahoma"/>
            <family val="2"/>
            <charset val="186"/>
          </rPr>
          <t>#03_2_I33#</t>
        </r>
      </text>
    </comment>
    <comment ref="H34" authorId="0">
      <text>
        <r>
          <rPr>
            <sz val="9"/>
            <color indexed="81"/>
            <rFont val="Tahoma"/>
            <family val="2"/>
            <charset val="186"/>
          </rPr>
          <t>#03_2_I34#</t>
        </r>
      </text>
    </comment>
    <comment ref="H35" authorId="0">
      <text>
        <r>
          <rPr>
            <sz val="9"/>
            <color indexed="81"/>
            <rFont val="Tahoma"/>
            <family val="2"/>
            <charset val="186"/>
          </rPr>
          <t>#03_2_I35#</t>
        </r>
      </text>
    </comment>
    <comment ref="H36" authorId="0">
      <text>
        <r>
          <rPr>
            <sz val="9"/>
            <color indexed="81"/>
            <rFont val="Tahoma"/>
            <family val="2"/>
            <charset val="186"/>
          </rPr>
          <t>#03_2_I36#</t>
        </r>
      </text>
    </comment>
    <comment ref="H37" authorId="0">
      <text>
        <r>
          <rPr>
            <sz val="9"/>
            <color indexed="81"/>
            <rFont val="Tahoma"/>
            <family val="2"/>
            <charset val="186"/>
          </rPr>
          <t>#03_2_I37#</t>
        </r>
      </text>
    </comment>
    <comment ref="H38" authorId="0">
      <text>
        <r>
          <rPr>
            <sz val="9"/>
            <color indexed="81"/>
            <rFont val="Tahoma"/>
            <family val="2"/>
            <charset val="186"/>
          </rPr>
          <t>#03_2_I38#</t>
        </r>
      </text>
    </comment>
    <comment ref="H39" authorId="0">
      <text>
        <r>
          <rPr>
            <sz val="9"/>
            <color indexed="81"/>
            <rFont val="Tahoma"/>
            <family val="2"/>
            <charset val="186"/>
          </rPr>
          <t>#03_2_I39#</t>
        </r>
      </text>
    </comment>
    <comment ref="H40" authorId="0">
      <text>
        <r>
          <rPr>
            <sz val="9"/>
            <color indexed="81"/>
            <rFont val="Tahoma"/>
            <family val="2"/>
            <charset val="186"/>
          </rPr>
          <t>#03_2_I40#</t>
        </r>
      </text>
    </comment>
    <comment ref="H41" authorId="0">
      <text>
        <r>
          <rPr>
            <sz val="9"/>
            <color indexed="81"/>
            <rFont val="Tahoma"/>
            <family val="2"/>
            <charset val="186"/>
          </rPr>
          <t>#03_2_I41#</t>
        </r>
      </text>
    </comment>
    <comment ref="H42" authorId="0">
      <text>
        <r>
          <rPr>
            <sz val="9"/>
            <color indexed="81"/>
            <rFont val="Tahoma"/>
            <family val="2"/>
            <charset val="186"/>
          </rPr>
          <t>#03_2_I42#</t>
        </r>
      </text>
    </comment>
    <comment ref="H43" authorId="0">
      <text>
        <r>
          <rPr>
            <sz val="9"/>
            <color indexed="81"/>
            <rFont val="Tahoma"/>
            <family val="2"/>
            <charset val="186"/>
          </rPr>
          <t>#03_2_I43#</t>
        </r>
      </text>
    </comment>
    <comment ref="H44" authorId="0">
      <text>
        <r>
          <rPr>
            <sz val="9"/>
            <color indexed="81"/>
            <rFont val="Tahoma"/>
            <family val="2"/>
            <charset val="186"/>
          </rPr>
          <t>#03_2_I44#</t>
        </r>
      </text>
    </comment>
    <comment ref="H45" authorId="0">
      <text>
        <r>
          <rPr>
            <sz val="9"/>
            <color indexed="81"/>
            <rFont val="Tahoma"/>
            <family val="2"/>
            <charset val="186"/>
          </rPr>
          <t>#03_2_I45#</t>
        </r>
      </text>
    </comment>
    <comment ref="H53" authorId="0">
      <text>
        <r>
          <rPr>
            <sz val="9"/>
            <color indexed="81"/>
            <rFont val="Tahoma"/>
            <family val="2"/>
            <charset val="186"/>
          </rPr>
          <t>#03_2_I53#</t>
        </r>
      </text>
    </comment>
    <comment ref="H55" authorId="0">
      <text>
        <r>
          <rPr>
            <sz val="9"/>
            <color indexed="81"/>
            <rFont val="Tahoma"/>
            <family val="2"/>
            <charset val="186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3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3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3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3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3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3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3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3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4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6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<sst xmlns="http://schemas.openxmlformats.org/spreadsheetml/2006/main" count="378" uniqueCount="280">
  <si>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</si>
  <si>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</si>
  <si>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</si>
  <si>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</si>
  <si>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</si>
  <si>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</si>
  <si>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</si>
  <si>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</si>
  <si>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</si>
  <si>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</si>
  <si>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</si>
  <si>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</si>
  <si>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</si>
  <si>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</si>
  <si>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</si>
  <si>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</si>
  <si>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</si>
  <si>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</si>
  <si>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</si>
  <si>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</si>
  <si>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</si>
  <si>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</si>
  <si>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</si>
  <si>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</si>
  <si>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</si>
  <si>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</si>
  <si>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</si>
  <si>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</si>
  <si>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</si>
  <si>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</si>
  <si>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</si>
  <si>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</si>
  <si>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</si>
  <si>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</si>
  <si>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</si>
  <si>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</si>
  <si>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</si>
  <si>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</si>
  <si>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</si>
  <si>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</si>
  <si>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</si>
  <si>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</si>
  <si>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</si>
  <si>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</si>
  <si>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</si>
  <si>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</si>
  <si>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</si>
  <si>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</si>
  <si>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</si>
  <si>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</si>
  <si>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</si>
  <si>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</si>
  <si>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</si>
  <si>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</si>
  <si>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</si>
  <si>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</si>
  <si>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</si>
  <si>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</si>
  <si>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</si>
  <si>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</si>
  <si>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</si>
  <si>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</si>
  <si>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</si>
  <si>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</si>
  <si>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</si>
  <si>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</si>
  <si>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</si>
  <si>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</si>
  <si>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</si>
  <si>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</si>
  <si>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</si>
  <si>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</si>
  <si>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</si>
  <si>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</si>
  <si>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</si>
  <si>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</si>
  <si>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</si>
  <si>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</si>
  <si>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</si>
  <si>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</si>
  <si>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</si>
  <si>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</si>
  <si>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</si>
  <si>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</si>
  <si>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</si>
  <si>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</si>
  <si>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</si>
  <si>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</si>
  <si>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</si>
  <si>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</si>
  <si>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</si>
  <si>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</si>
  <si>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</si>
  <si>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</si>
  <si>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</si>
  <si>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</si>
  <si>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</si>
  <si>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</si>
  <si>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</si>
  <si>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</si>
  <si>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</si>
  <si>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</si>
  <si>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</si>
  <si>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</si>
  <si>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</si>
  <si>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</si>
  <si>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</si>
  <si>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</si>
  <si>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</si>
  <si>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</si>
  <si>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</si>
  <si>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</si>
  <si>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</si>
  <si>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</si>
  <si>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</si>
  <si>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</si>
  <si>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</si>
  <si>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</si>
  <si>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</si>
  <si>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</si>
  <si>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</si>
  <si>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</si>
  <si>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</si>
  <si>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</si>
  <si>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</si>
  <si>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</si>
  <si>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</si>
  <si>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</si>
  <si>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</si>
  <si>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</si>
  <si>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</si>
  <si>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</si>
  <si>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</si>
  <si>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Gargždų lopšelis - darželis "Gintarėlis"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</si>
  <si>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</si>
  <si>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</si>
  <si>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</si>
  <si>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</si>
  <si>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</si>
  <si>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</si>
  <si>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</si>
  <si>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</si>
  <si>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</si>
  <si>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</si>
  <si>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</si>
  <si>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</si>
  <si>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</si>
  <si>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</si>
  <si>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</si>
  <si>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</si>
  <si>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</si>
  <si>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</si>
  <si>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</si>
  <si>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</si>
  <si>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</si>
  <si>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</si>
  <si>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</si>
  <si>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</si>
  <si>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</si>
  <si>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</si>
  <si>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</si>
  <si>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</si>
  <si>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</si>
  <si>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</si>
  <si>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</si>
  <si>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</si>
  <si>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</si>
  <si>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</si>
  <si>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</si>
  <si>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</si>
  <si>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</si>
  <si>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</si>
  <si>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</si>
  <si>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</si>
  <si>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</si>
  <si>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</si>
  <si>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</si>
  <si>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</si>
  <si>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</si>
  <si>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</si>
  <si>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</si>
  <si>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</si>
  <si>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</si>
  <si>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</si>
  <si>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</si>
  <si>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</si>
  <si>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</si>
  <si>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</si>
  <si>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</si>
  <si>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</si>
  <si>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</si>
  <si>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</si>
  <si>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</si>
  <si>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</si>
  <si>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</si>
  <si>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</si>
  <si>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</si>
  <si>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</si>
  <si>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</si>
  <si>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</si>
  <si>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</si>
  <si>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</si>
  <si>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</si>
  <si>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</si>
  <si>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</si>
  <si>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</si>
  <si>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</si>
  <si>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</si>
  <si>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</si>
  <si>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</si>
  <si>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</si>
  <si>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</si>
  <si>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</si>
  <si>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</si>
  <si>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</si>
  <si>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</si>
  <si>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</si>
  <si>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</si>
  <si>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</si>
  <si>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</si>
  <si>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</si>
  <si>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</si>
  <si>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</si>
  <si>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</si>
  <si>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</si>
  <si>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pergrupavimas*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</si>
  <si>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</si>
  <si>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</si>
  <si>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</si>
  <si>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</si>
  <si>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</si>
  <si>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</si>
  <si>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</si>
  <si>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</si>
  <si>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</si>
  <si>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</si>
  <si>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</si>
  <si>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</si>
  <si>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</si>
  <si>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</si>
  <si>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</si>
  <si>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</si>
  <si>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</si>
  <si>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</si>
  <si>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</si>
  <si>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</si>
  <si>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</si>
  <si>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</si>
  <si>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</si>
  <si>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</si>
  <si>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</si>
  <si>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</si>
  <si>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</si>
  <si>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</si>
  <si>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</si>
  <si>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</si>
  <si>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t>191789161, Melioratorių 16, Gargždai</t>
  </si>
  <si>
    <t>PAGAL  2019.06.30 D. DUOMENIS</t>
  </si>
  <si>
    <t xml:space="preserve">2019.07.12 Nr.     </t>
  </si>
  <si>
    <t>Gargždų lopšelis-darželis "Gintarėlis"  2019-06-30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</si>
  <si>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  <charset val="186"/>
      </rPr>
      <t xml:space="preserve"> </t>
    </r>
  </si>
  <si>
    <t>Vyr. buhalterė</t>
  </si>
  <si>
    <t>Birutė Gužauskienė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</si>
  <si>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</si>
  <si>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</si>
  <si>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</si>
  <si>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</si>
  <si>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</si>
  <si>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</si>
  <si>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</si>
  <si>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</si>
  <si>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</si>
  <si>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P21</t>
  </si>
  <si>
    <t>P22</t>
  </si>
  <si>
    <r>
      <t xml:space="preserve">Pateikimo valiuta ir tikslumas: eurais </t>
    </r>
    <r>
      <rPr>
        <i/>
        <sz val="8"/>
        <rFont val="TimesNewRoman,Bold"/>
        <charset val="186"/>
      </rPr>
      <t>arba tūkstančiais eurų</t>
    </r>
  </si>
  <si>
    <t xml:space="preserve">Vyr.  buhalterė                                                                                     </t>
  </si>
  <si>
    <t>___________</t>
  </si>
  <si>
    <t>Direktorė</t>
  </si>
  <si>
    <t>Alė Šimaitienė</t>
  </si>
  <si>
    <t xml:space="preserve">Direktorė                    </t>
  </si>
</sst>
</file>

<file path=xl/styles.xml><?xml version="1.0" encoding="utf-8"?>
<styleSheet xmlns="http://schemas.openxmlformats.org/spreadsheetml/2006/main">
  <fonts count="27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b/>
      <strike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name val="TimesNewRoman,Bold"/>
    </font>
    <font>
      <b/>
      <sz val="8"/>
      <name val="TimesNewRoman,Bold"/>
    </font>
    <font>
      <b/>
      <sz val="8"/>
      <name val="Arial"/>
      <family val="2"/>
      <charset val="186"/>
    </font>
    <font>
      <u/>
      <sz val="8"/>
      <name val="TimesNewRoman,Bold"/>
      <charset val="186"/>
    </font>
    <font>
      <i/>
      <sz val="8"/>
      <name val="TimesNewRoman,Bold"/>
    </font>
    <font>
      <i/>
      <sz val="8"/>
      <name val="TimesNewRoman,Bold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1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justify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right" vertical="center"/>
    </xf>
    <xf numFmtId="2" fontId="19" fillId="2" borderId="9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vertical="center"/>
    </xf>
    <xf numFmtId="2" fontId="19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9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5" fillId="0" borderId="0" xfId="0" applyFont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Normal="100" zoomScaleSheetLayoutView="100" workbookViewId="0">
      <selection activeCell="I94" sqref="I94:I95"/>
    </sheetView>
  </sheetViews>
  <sheetFormatPr defaultRowHeight="12.75"/>
  <cols>
    <col min="1" max="1" width="10.5703125" style="8" customWidth="1"/>
    <col min="2" max="2" width="3.140625" style="9" customWidth="1"/>
    <col min="3" max="3" width="2.7109375" style="9" customWidth="1"/>
    <col min="4" max="4" width="59" style="9" customWidth="1"/>
    <col min="5" max="5" width="7.7109375" style="39" customWidth="1"/>
    <col min="6" max="6" width="11.85546875" style="8" customWidth="1"/>
    <col min="7" max="7" width="12.85546875" style="8" customWidth="1"/>
    <col min="8" max="8" width="5.28515625" style="8" customWidth="1"/>
    <col min="9" max="9" width="55.140625" style="8" customWidth="1"/>
    <col min="10" max="16384" width="9.140625" style="8"/>
  </cols>
  <sheetData>
    <row r="1" spans="1:7">
      <c r="A1" s="66"/>
      <c r="B1" s="39"/>
      <c r="C1" s="39"/>
      <c r="D1" s="39"/>
      <c r="E1" s="67"/>
      <c r="F1" s="66"/>
      <c r="G1" s="66"/>
    </row>
    <row r="2" spans="1:7" ht="12.75" customHeight="1">
      <c r="B2" s="89"/>
      <c r="C2" s="89"/>
      <c r="D2" s="89"/>
      <c r="E2" s="173" t="s">
        <v>94</v>
      </c>
      <c r="F2" s="174"/>
      <c r="G2" s="174"/>
    </row>
    <row r="3" spans="1:7">
      <c r="B3" s="89"/>
      <c r="C3" s="89"/>
      <c r="D3" s="89"/>
      <c r="E3" s="175" t="s">
        <v>112</v>
      </c>
      <c r="F3" s="176"/>
      <c r="G3" s="176"/>
    </row>
    <row r="4" spans="1:7">
      <c r="B4" s="89"/>
      <c r="C4" s="89"/>
      <c r="D4" s="89"/>
    </row>
    <row r="5" spans="1:7" ht="12.75" customHeight="1">
      <c r="A5" s="165" t="s">
        <v>93</v>
      </c>
      <c r="B5" s="166"/>
      <c r="C5" s="166"/>
      <c r="D5" s="166"/>
      <c r="E5" s="166"/>
      <c r="F5" s="162"/>
      <c r="G5" s="162"/>
    </row>
    <row r="6" spans="1:7">
      <c r="A6" s="180"/>
      <c r="B6" s="180"/>
      <c r="C6" s="180"/>
      <c r="D6" s="180"/>
      <c r="E6" s="180"/>
      <c r="F6" s="180"/>
      <c r="G6" s="180"/>
    </row>
    <row r="7" spans="1:7" ht="15" customHeight="1">
      <c r="A7" s="177" t="s">
        <v>133</v>
      </c>
      <c r="B7" s="178"/>
      <c r="C7" s="178"/>
      <c r="D7" s="178"/>
      <c r="E7" s="178"/>
      <c r="F7" s="179"/>
      <c r="G7" s="179"/>
    </row>
    <row r="8" spans="1:7" ht="12.75" customHeight="1">
      <c r="A8" s="149" t="s">
        <v>113</v>
      </c>
      <c r="B8" s="148"/>
      <c r="C8" s="148"/>
      <c r="D8" s="148"/>
      <c r="E8" s="148"/>
      <c r="F8" s="162"/>
      <c r="G8" s="162"/>
    </row>
    <row r="9" spans="1:7" ht="12.75" customHeight="1">
      <c r="A9" s="149" t="s">
        <v>256</v>
      </c>
      <c r="B9" s="148"/>
      <c r="C9" s="148"/>
      <c r="D9" s="148"/>
      <c r="E9" s="148"/>
      <c r="F9" s="162"/>
      <c r="G9" s="162"/>
    </row>
    <row r="10" spans="1:7" ht="12.75" customHeight="1">
      <c r="A10" s="145" t="s">
        <v>114</v>
      </c>
      <c r="B10" s="144"/>
      <c r="C10" s="144"/>
      <c r="D10" s="144"/>
      <c r="E10" s="144"/>
      <c r="F10" s="164"/>
      <c r="G10" s="164"/>
    </row>
    <row r="11" spans="1:7">
      <c r="A11" s="164"/>
      <c r="B11" s="164"/>
      <c r="C11" s="164"/>
      <c r="D11" s="164"/>
      <c r="E11" s="164"/>
      <c r="F11" s="164"/>
      <c r="G11" s="164"/>
    </row>
    <row r="12" spans="1:7">
      <c r="A12" s="163"/>
      <c r="B12" s="162"/>
      <c r="C12" s="162"/>
      <c r="D12" s="162"/>
      <c r="E12" s="162"/>
    </row>
    <row r="13" spans="1:7" ht="12.75" customHeight="1">
      <c r="A13" s="165" t="s">
        <v>0</v>
      </c>
      <c r="B13" s="166"/>
      <c r="C13" s="166"/>
      <c r="D13" s="166"/>
      <c r="E13" s="166"/>
      <c r="F13" s="167"/>
      <c r="G13" s="167"/>
    </row>
    <row r="14" spans="1:7" ht="12.75" customHeight="1">
      <c r="A14" s="165" t="s">
        <v>257</v>
      </c>
      <c r="B14" s="166"/>
      <c r="C14" s="166"/>
      <c r="D14" s="166"/>
      <c r="E14" s="166"/>
      <c r="F14" s="167"/>
      <c r="G14" s="167"/>
    </row>
    <row r="15" spans="1:7">
      <c r="A15" s="87"/>
      <c r="B15" s="88"/>
      <c r="C15" s="88"/>
      <c r="D15" s="88"/>
      <c r="E15" s="88"/>
      <c r="F15" s="90"/>
      <c r="G15" s="90"/>
    </row>
    <row r="16" spans="1:7" ht="12.75" customHeight="1">
      <c r="A16" s="168" t="s">
        <v>258</v>
      </c>
      <c r="B16" s="169"/>
      <c r="C16" s="169"/>
      <c r="D16" s="169"/>
      <c r="E16" s="169"/>
      <c r="F16" s="170"/>
      <c r="G16" s="170"/>
    </row>
    <row r="17" spans="1:7">
      <c r="A17" s="149" t="s">
        <v>1</v>
      </c>
      <c r="B17" s="149"/>
      <c r="C17" s="149"/>
      <c r="D17" s="149"/>
      <c r="E17" s="149"/>
      <c r="F17" s="171"/>
      <c r="G17" s="171"/>
    </row>
    <row r="18" spans="1:7" ht="12.75" customHeight="1">
      <c r="A18" s="87"/>
      <c r="B18" s="86"/>
      <c r="C18" s="86"/>
      <c r="D18" s="172" t="s">
        <v>132</v>
      </c>
      <c r="E18" s="172"/>
      <c r="F18" s="172"/>
      <c r="G18" s="172"/>
    </row>
    <row r="19" spans="1:7" ht="67.5" customHeight="1">
      <c r="A19" s="3" t="s">
        <v>2</v>
      </c>
      <c r="B19" s="159" t="s">
        <v>3</v>
      </c>
      <c r="C19" s="160"/>
      <c r="D19" s="161"/>
      <c r="E19" s="2" t="s">
        <v>4</v>
      </c>
      <c r="F19" s="1" t="s">
        <v>5</v>
      </c>
      <c r="G19" s="1" t="s">
        <v>6</v>
      </c>
    </row>
    <row r="20" spans="1:7" s="9" customFormat="1" ht="12.75" customHeight="1">
      <c r="A20" s="1" t="s">
        <v>7</v>
      </c>
      <c r="B20" s="10" t="s">
        <v>8</v>
      </c>
      <c r="C20" s="28"/>
      <c r="D20" s="11"/>
      <c r="E20" s="20"/>
      <c r="F20" s="80">
        <f>SUM(F21,F27,F38,F39)</f>
        <v>226882.25999999998</v>
      </c>
      <c r="G20" s="80">
        <f>SUM(G21,G27,G38,G39)</f>
        <v>234033.05</v>
      </c>
    </row>
    <row r="21" spans="1:7" s="9" customFormat="1" ht="12.75" customHeight="1">
      <c r="A21" s="27" t="s">
        <v>9</v>
      </c>
      <c r="B21" s="31" t="s">
        <v>96</v>
      </c>
      <c r="C21" s="12"/>
      <c r="D21" s="13"/>
      <c r="E21" s="20" t="s">
        <v>263</v>
      </c>
      <c r="F21" s="81">
        <f>SUM(F22:F26)</f>
        <v>2.0300000000002001</v>
      </c>
      <c r="G21" s="81">
        <f>SUM(G22:G26)</f>
        <v>2.0300000000002001</v>
      </c>
    </row>
    <row r="22" spans="1:7" s="9" customFormat="1" ht="12.75" customHeight="1">
      <c r="A22" s="20" t="s">
        <v>10</v>
      </c>
      <c r="B22" s="6"/>
      <c r="C22" s="40" t="s">
        <v>11</v>
      </c>
      <c r="D22" s="22"/>
      <c r="E22" s="74"/>
      <c r="F22" s="81"/>
      <c r="G22" s="81"/>
    </row>
    <row r="23" spans="1:7" s="9" customFormat="1" ht="12.75" customHeight="1">
      <c r="A23" s="20" t="s">
        <v>12</v>
      </c>
      <c r="B23" s="6"/>
      <c r="C23" s="40" t="s">
        <v>116</v>
      </c>
      <c r="D23" s="26"/>
      <c r="E23" s="75"/>
      <c r="F23" s="81">
        <v>2.0300000000002001</v>
      </c>
      <c r="G23" s="81">
        <v>2.0300000000002001</v>
      </c>
    </row>
    <row r="24" spans="1:7" s="9" customFormat="1" ht="12.75" customHeight="1">
      <c r="A24" s="20" t="s">
        <v>13</v>
      </c>
      <c r="B24" s="6"/>
      <c r="C24" s="40" t="s">
        <v>14</v>
      </c>
      <c r="D24" s="26"/>
      <c r="E24" s="75"/>
      <c r="F24" s="81"/>
      <c r="G24" s="81"/>
    </row>
    <row r="25" spans="1:7" s="9" customFormat="1" ht="12.75" customHeight="1">
      <c r="A25" s="20" t="s">
        <v>15</v>
      </c>
      <c r="B25" s="6"/>
      <c r="C25" s="40" t="s">
        <v>121</v>
      </c>
      <c r="D25" s="26"/>
      <c r="E25" s="27"/>
      <c r="F25" s="81"/>
      <c r="G25" s="81"/>
    </row>
    <row r="26" spans="1:7" s="9" customFormat="1" ht="12.75" customHeight="1">
      <c r="A26" s="70" t="s">
        <v>92</v>
      </c>
      <c r="B26" s="6"/>
      <c r="C26" s="21" t="s">
        <v>81</v>
      </c>
      <c r="D26" s="22"/>
      <c r="E26" s="27"/>
      <c r="F26" s="81"/>
      <c r="G26" s="81"/>
    </row>
    <row r="27" spans="1:7" s="9" customFormat="1" ht="12.75" customHeight="1">
      <c r="A27" s="16" t="s">
        <v>16</v>
      </c>
      <c r="B27" s="17" t="s">
        <v>17</v>
      </c>
      <c r="C27" s="18"/>
      <c r="D27" s="19"/>
      <c r="E27" s="27" t="s">
        <v>264</v>
      </c>
      <c r="F27" s="81">
        <f>SUM(F28:F37)</f>
        <v>226880.22999999998</v>
      </c>
      <c r="G27" s="81">
        <f>SUM(G28:G37)</f>
        <v>234031.02</v>
      </c>
    </row>
    <row r="28" spans="1:7" s="9" customFormat="1" ht="12.75" customHeight="1">
      <c r="A28" s="20" t="s">
        <v>18</v>
      </c>
      <c r="B28" s="6"/>
      <c r="C28" s="40" t="s">
        <v>19</v>
      </c>
      <c r="D28" s="26"/>
      <c r="E28" s="75"/>
      <c r="F28" s="81"/>
      <c r="G28" s="81"/>
    </row>
    <row r="29" spans="1:7" s="9" customFormat="1" ht="12.75" customHeight="1">
      <c r="A29" s="20" t="s">
        <v>20</v>
      </c>
      <c r="B29" s="6"/>
      <c r="C29" s="40" t="s">
        <v>21</v>
      </c>
      <c r="D29" s="26"/>
      <c r="E29" s="75"/>
      <c r="F29" s="81">
        <v>170628.80999999997</v>
      </c>
      <c r="G29" s="81">
        <v>172757.24999999997</v>
      </c>
    </row>
    <row r="30" spans="1:7" s="9" customFormat="1" ht="12.75" customHeight="1">
      <c r="A30" s="20" t="s">
        <v>22</v>
      </c>
      <c r="B30" s="6"/>
      <c r="C30" s="40" t="s">
        <v>23</v>
      </c>
      <c r="D30" s="26"/>
      <c r="E30" s="75"/>
      <c r="F30" s="81">
        <v>26904.63</v>
      </c>
      <c r="G30" s="81">
        <v>27530.82</v>
      </c>
    </row>
    <row r="31" spans="1:7" s="9" customFormat="1" ht="12.75" customHeight="1">
      <c r="A31" s="20" t="s">
        <v>24</v>
      </c>
      <c r="B31" s="6"/>
      <c r="C31" s="40" t="s">
        <v>25</v>
      </c>
      <c r="D31" s="26"/>
      <c r="E31" s="75"/>
      <c r="F31" s="81"/>
      <c r="G31" s="81"/>
    </row>
    <row r="32" spans="1:7" s="9" customFormat="1" ht="12.75" customHeight="1">
      <c r="A32" s="20" t="s">
        <v>26</v>
      </c>
      <c r="B32" s="6"/>
      <c r="C32" s="40" t="s">
        <v>27</v>
      </c>
      <c r="D32" s="26"/>
      <c r="E32" s="75"/>
      <c r="F32" s="81">
        <v>21534.460000000006</v>
      </c>
      <c r="G32" s="81">
        <v>24356.550000000003</v>
      </c>
    </row>
    <row r="33" spans="1:7" s="9" customFormat="1" ht="12.75" customHeight="1">
      <c r="A33" s="20" t="s">
        <v>28</v>
      </c>
      <c r="B33" s="6"/>
      <c r="C33" s="40" t="s">
        <v>29</v>
      </c>
      <c r="D33" s="26"/>
      <c r="E33" s="75"/>
      <c r="F33" s="81"/>
      <c r="G33" s="81"/>
    </row>
    <row r="34" spans="1:7" s="9" customFormat="1" ht="12.75" customHeight="1">
      <c r="A34" s="20" t="s">
        <v>30</v>
      </c>
      <c r="B34" s="6"/>
      <c r="C34" s="40" t="s">
        <v>31</v>
      </c>
      <c r="D34" s="26"/>
      <c r="E34" s="75"/>
      <c r="F34" s="81"/>
      <c r="G34" s="81"/>
    </row>
    <row r="35" spans="1:7" s="9" customFormat="1" ht="12.75" customHeight="1">
      <c r="A35" s="20" t="s">
        <v>32</v>
      </c>
      <c r="B35" s="6"/>
      <c r="C35" s="40" t="s">
        <v>33</v>
      </c>
      <c r="D35" s="26"/>
      <c r="E35" s="75"/>
      <c r="F35" s="81">
        <v>6502.41</v>
      </c>
      <c r="G35" s="81">
        <v>7935.2699999999986</v>
      </c>
    </row>
    <row r="36" spans="1:7" s="9" customFormat="1" ht="12.75" customHeight="1">
      <c r="A36" s="20" t="s">
        <v>34</v>
      </c>
      <c r="B36" s="23"/>
      <c r="C36" s="42" t="s">
        <v>115</v>
      </c>
      <c r="D36" s="91"/>
      <c r="E36" s="75"/>
      <c r="F36" s="81">
        <v>1309.92</v>
      </c>
      <c r="G36" s="81">
        <v>1451.13</v>
      </c>
    </row>
    <row r="37" spans="1:7" s="9" customFormat="1" ht="12.75" customHeight="1">
      <c r="A37" s="20" t="s">
        <v>35</v>
      </c>
      <c r="B37" s="6"/>
      <c r="C37" s="40" t="s">
        <v>123</v>
      </c>
      <c r="D37" s="26"/>
      <c r="E37" s="27"/>
      <c r="F37" s="81"/>
      <c r="G37" s="81"/>
    </row>
    <row r="38" spans="1:7" s="9" customFormat="1" ht="12.75" customHeight="1">
      <c r="A38" s="27" t="s">
        <v>36</v>
      </c>
      <c r="B38" s="5" t="s">
        <v>37</v>
      </c>
      <c r="C38" s="5"/>
      <c r="D38" s="41"/>
      <c r="E38" s="27"/>
      <c r="F38" s="81"/>
      <c r="G38" s="81"/>
    </row>
    <row r="39" spans="1:7" s="9" customFormat="1" ht="12.75" customHeight="1">
      <c r="A39" s="27" t="s">
        <v>44</v>
      </c>
      <c r="B39" s="5" t="s">
        <v>128</v>
      </c>
      <c r="C39" s="5"/>
      <c r="D39" s="41"/>
      <c r="E39" s="76"/>
      <c r="F39" s="81"/>
      <c r="G39" s="81"/>
    </row>
    <row r="40" spans="1:7" s="9" customFormat="1" ht="12.75" customHeight="1">
      <c r="A40" s="1" t="s">
        <v>45</v>
      </c>
      <c r="B40" s="10" t="s">
        <v>46</v>
      </c>
      <c r="C40" s="28"/>
      <c r="D40" s="11"/>
      <c r="E40" s="75"/>
      <c r="F40" s="81"/>
      <c r="G40" s="81"/>
    </row>
    <row r="41" spans="1:7" s="9" customFormat="1" ht="12.75" customHeight="1">
      <c r="A41" s="3" t="s">
        <v>47</v>
      </c>
      <c r="B41" s="58" t="s">
        <v>48</v>
      </c>
      <c r="C41" s="29"/>
      <c r="D41" s="59"/>
      <c r="E41" s="27"/>
      <c r="F41" s="80">
        <f>SUM(F42,F48,F49,F56,F57)</f>
        <v>179699.12000000002</v>
      </c>
      <c r="G41" s="80">
        <f>SUM(G42,G48,G49,G56,G57)</f>
        <v>68050.13</v>
      </c>
    </row>
    <row r="42" spans="1:7" s="9" customFormat="1" ht="12.75" customHeight="1">
      <c r="A42" s="52" t="s">
        <v>9</v>
      </c>
      <c r="B42" s="44" t="s">
        <v>49</v>
      </c>
      <c r="C42" s="46"/>
      <c r="D42" s="60"/>
      <c r="E42" s="27" t="s">
        <v>265</v>
      </c>
      <c r="F42" s="81">
        <f>SUM(F43:F47)</f>
        <v>1461.51</v>
      </c>
      <c r="G42" s="81">
        <f>SUM(G43:G47)</f>
        <v>3591.41</v>
      </c>
    </row>
    <row r="43" spans="1:7" s="9" customFormat="1" ht="12.75" customHeight="1">
      <c r="A43" s="15" t="s">
        <v>10</v>
      </c>
      <c r="B43" s="23"/>
      <c r="C43" s="42" t="s">
        <v>50</v>
      </c>
      <c r="D43" s="91"/>
      <c r="E43" s="75"/>
      <c r="F43" s="81"/>
      <c r="G43" s="81"/>
    </row>
    <row r="44" spans="1:7" s="9" customFormat="1" ht="12.75" customHeight="1">
      <c r="A44" s="15" t="s">
        <v>12</v>
      </c>
      <c r="B44" s="23"/>
      <c r="C44" s="42" t="s">
        <v>90</v>
      </c>
      <c r="D44" s="91"/>
      <c r="E44" s="75"/>
      <c r="F44" s="81">
        <v>1461.51</v>
      </c>
      <c r="G44" s="81">
        <v>3591.41</v>
      </c>
    </row>
    <row r="45" spans="1:7" s="9" customFormat="1">
      <c r="A45" s="15" t="s">
        <v>13</v>
      </c>
      <c r="B45" s="23"/>
      <c r="C45" s="42" t="s">
        <v>117</v>
      </c>
      <c r="D45" s="91"/>
      <c r="E45" s="75"/>
      <c r="F45" s="81"/>
      <c r="G45" s="81"/>
    </row>
    <row r="46" spans="1:7" s="9" customFormat="1">
      <c r="A46" s="15" t="s">
        <v>15</v>
      </c>
      <c r="B46" s="23"/>
      <c r="C46" s="42" t="s">
        <v>122</v>
      </c>
      <c r="D46" s="91"/>
      <c r="E46" s="75"/>
      <c r="F46" s="81"/>
      <c r="G46" s="81"/>
    </row>
    <row r="47" spans="1:7" s="9" customFormat="1" ht="12.75" customHeight="1">
      <c r="A47" s="15" t="s">
        <v>92</v>
      </c>
      <c r="B47" s="29"/>
      <c r="C47" s="150" t="s">
        <v>103</v>
      </c>
      <c r="D47" s="151"/>
      <c r="E47" s="75"/>
      <c r="F47" s="81"/>
      <c r="G47" s="81"/>
    </row>
    <row r="48" spans="1:7" s="9" customFormat="1" ht="12.75" customHeight="1">
      <c r="A48" s="52" t="s">
        <v>16</v>
      </c>
      <c r="B48" s="61" t="s">
        <v>109</v>
      </c>
      <c r="C48" s="49"/>
      <c r="D48" s="62"/>
      <c r="E48" s="27" t="s">
        <v>266</v>
      </c>
      <c r="F48" s="81">
        <v>48287.55</v>
      </c>
      <c r="G48" s="81">
        <v>197.57</v>
      </c>
    </row>
    <row r="49" spans="1:7" s="9" customFormat="1" ht="12.75" customHeight="1">
      <c r="A49" s="52" t="s">
        <v>36</v>
      </c>
      <c r="B49" s="44" t="s">
        <v>97</v>
      </c>
      <c r="C49" s="46"/>
      <c r="D49" s="60"/>
      <c r="E49" s="27" t="s">
        <v>267</v>
      </c>
      <c r="F49" s="81">
        <f>SUM(F50:F55)</f>
        <v>128518.05</v>
      </c>
      <c r="G49" s="81">
        <f>SUM(G50:G55)</f>
        <v>62256.21</v>
      </c>
    </row>
    <row r="50" spans="1:7" s="9" customFormat="1" ht="12.75" customHeight="1">
      <c r="A50" s="15" t="s">
        <v>38</v>
      </c>
      <c r="B50" s="46"/>
      <c r="C50" s="71" t="s">
        <v>82</v>
      </c>
      <c r="D50" s="48"/>
      <c r="E50" s="27"/>
      <c r="F50" s="81"/>
      <c r="G50" s="81"/>
    </row>
    <row r="51" spans="1:7" s="9" customFormat="1" ht="12.75" customHeight="1">
      <c r="A51" s="72" t="s">
        <v>39</v>
      </c>
      <c r="B51" s="23"/>
      <c r="C51" s="42" t="s">
        <v>51</v>
      </c>
      <c r="D51" s="24"/>
      <c r="E51" s="77"/>
      <c r="F51" s="81"/>
      <c r="G51" s="81"/>
    </row>
    <row r="52" spans="1:7" s="9" customFormat="1" ht="12.75" customHeight="1">
      <c r="A52" s="15" t="s">
        <v>40</v>
      </c>
      <c r="B52" s="23"/>
      <c r="C52" s="42" t="s">
        <v>52</v>
      </c>
      <c r="D52" s="91"/>
      <c r="E52" s="78"/>
      <c r="F52" s="81"/>
      <c r="G52" s="81"/>
    </row>
    <row r="53" spans="1:7" s="9" customFormat="1" ht="12.75" customHeight="1">
      <c r="A53" s="15" t="s">
        <v>41</v>
      </c>
      <c r="B53" s="23"/>
      <c r="C53" s="150" t="s">
        <v>89</v>
      </c>
      <c r="D53" s="151"/>
      <c r="E53" s="78"/>
      <c r="F53" s="81">
        <v>7587.08</v>
      </c>
      <c r="G53" s="81">
        <v>9936.93</v>
      </c>
    </row>
    <row r="54" spans="1:7" s="9" customFormat="1" ht="12.75" customHeight="1">
      <c r="A54" s="15" t="s">
        <v>42</v>
      </c>
      <c r="B54" s="23"/>
      <c r="C54" s="42" t="s">
        <v>83</v>
      </c>
      <c r="D54" s="91"/>
      <c r="E54" s="78"/>
      <c r="F54" s="81">
        <v>120930.97</v>
      </c>
      <c r="G54" s="81">
        <v>52319.28</v>
      </c>
    </row>
    <row r="55" spans="1:7" s="9" customFormat="1" ht="12.75" customHeight="1">
      <c r="A55" s="15" t="s">
        <v>43</v>
      </c>
      <c r="B55" s="23"/>
      <c r="C55" s="42" t="s">
        <v>53</v>
      </c>
      <c r="D55" s="91"/>
      <c r="E55" s="27"/>
      <c r="F55" s="81"/>
      <c r="G55" s="81"/>
    </row>
    <row r="56" spans="1:7" s="9" customFormat="1" ht="12.75" customHeight="1">
      <c r="A56" s="52" t="s">
        <v>44</v>
      </c>
      <c r="B56" s="4" t="s">
        <v>54</v>
      </c>
      <c r="C56" s="4"/>
      <c r="D56" s="56"/>
      <c r="E56" s="78"/>
      <c r="F56" s="81"/>
      <c r="G56" s="81"/>
    </row>
    <row r="57" spans="1:7" s="9" customFormat="1" ht="12.75" customHeight="1">
      <c r="A57" s="52" t="s">
        <v>55</v>
      </c>
      <c r="B57" s="4" t="s">
        <v>56</v>
      </c>
      <c r="C57" s="4"/>
      <c r="D57" s="56"/>
      <c r="E57" s="27" t="s">
        <v>268</v>
      </c>
      <c r="F57" s="81">
        <v>1432.01</v>
      </c>
      <c r="G57" s="81">
        <v>2004.94</v>
      </c>
    </row>
    <row r="58" spans="1:7" s="9" customFormat="1" ht="12.75" customHeight="1">
      <c r="A58" s="27"/>
      <c r="B58" s="17" t="s">
        <v>57</v>
      </c>
      <c r="C58" s="18"/>
      <c r="D58" s="19"/>
      <c r="E58" s="27"/>
      <c r="F58" s="81">
        <f>SUM(F20,F40,F41)</f>
        <v>406581.38</v>
      </c>
      <c r="G58" s="81">
        <f>SUM(G20,G40,G41)</f>
        <v>302083.18</v>
      </c>
    </row>
    <row r="59" spans="1:7" s="9" customFormat="1" ht="12.75" customHeight="1">
      <c r="A59" s="1" t="s">
        <v>58</v>
      </c>
      <c r="B59" s="10" t="s">
        <v>59</v>
      </c>
      <c r="C59" s="10"/>
      <c r="D59" s="65"/>
      <c r="E59" s="27" t="s">
        <v>269</v>
      </c>
      <c r="F59" s="80">
        <f>SUM(F60:F63)</f>
        <v>221030.13</v>
      </c>
      <c r="G59" s="80">
        <f>SUM(G60:G63)</f>
        <v>227015.31000000008</v>
      </c>
    </row>
    <row r="60" spans="1:7" s="9" customFormat="1" ht="12.75" customHeight="1">
      <c r="A60" s="27" t="s">
        <v>9</v>
      </c>
      <c r="B60" s="5" t="s">
        <v>60</v>
      </c>
      <c r="C60" s="5"/>
      <c r="D60" s="41"/>
      <c r="E60" s="27"/>
      <c r="F60" s="81">
        <v>135.85000000000582</v>
      </c>
      <c r="G60" s="81">
        <v>258.85000000000116</v>
      </c>
    </row>
    <row r="61" spans="1:7" s="9" customFormat="1" ht="12.75" customHeight="1">
      <c r="A61" s="16" t="s">
        <v>16</v>
      </c>
      <c r="B61" s="17" t="s">
        <v>61</v>
      </c>
      <c r="C61" s="18"/>
      <c r="D61" s="19"/>
      <c r="E61" s="16"/>
      <c r="F61" s="81">
        <v>210005.81</v>
      </c>
      <c r="G61" s="81">
        <v>214217.93000000008</v>
      </c>
    </row>
    <row r="62" spans="1:7" s="9" customFormat="1" ht="12.75" customHeight="1">
      <c r="A62" s="27" t="s">
        <v>36</v>
      </c>
      <c r="B62" s="152" t="s">
        <v>104</v>
      </c>
      <c r="C62" s="153"/>
      <c r="D62" s="154"/>
      <c r="E62" s="27"/>
      <c r="F62" s="81"/>
      <c r="G62" s="81"/>
    </row>
    <row r="63" spans="1:7" s="9" customFormat="1" ht="12.75" customHeight="1">
      <c r="A63" s="27" t="s">
        <v>95</v>
      </c>
      <c r="B63" s="5" t="s">
        <v>62</v>
      </c>
      <c r="C63" s="6"/>
      <c r="D63" s="92"/>
      <c r="E63" s="27"/>
      <c r="F63" s="81">
        <v>10888.47</v>
      </c>
      <c r="G63" s="81">
        <v>12538.529999999999</v>
      </c>
    </row>
    <row r="64" spans="1:7" s="9" customFormat="1" ht="12.75" customHeight="1">
      <c r="A64" s="1" t="s">
        <v>63</v>
      </c>
      <c r="B64" s="10" t="s">
        <v>64</v>
      </c>
      <c r="C64" s="28"/>
      <c r="D64" s="11"/>
      <c r="E64" s="27"/>
      <c r="F64" s="80">
        <f>SUM(F65,F69)</f>
        <v>110375.41</v>
      </c>
      <c r="G64" s="80">
        <f>SUM(G65,G69)</f>
        <v>52319.28</v>
      </c>
    </row>
    <row r="65" spans="1:7" s="9" customFormat="1" ht="12.75" customHeight="1">
      <c r="A65" s="27" t="s">
        <v>9</v>
      </c>
      <c r="B65" s="31" t="s">
        <v>65</v>
      </c>
      <c r="C65" s="32"/>
      <c r="D65" s="14"/>
      <c r="E65" s="27"/>
      <c r="F65" s="81">
        <f>SUM(F66:F68)</f>
        <v>0</v>
      </c>
      <c r="G65" s="81">
        <f>SUM(G66:G68)</f>
        <v>0</v>
      </c>
    </row>
    <row r="66" spans="1:7" s="9" customFormat="1">
      <c r="A66" s="20" t="s">
        <v>10</v>
      </c>
      <c r="B66" s="36"/>
      <c r="C66" s="40" t="s">
        <v>98</v>
      </c>
      <c r="D66" s="45"/>
      <c r="E66" s="78"/>
      <c r="F66" s="81"/>
      <c r="G66" s="81"/>
    </row>
    <row r="67" spans="1:7" s="9" customFormat="1" ht="12.75" customHeight="1">
      <c r="A67" s="20" t="s">
        <v>12</v>
      </c>
      <c r="B67" s="6"/>
      <c r="C67" s="40" t="s">
        <v>66</v>
      </c>
      <c r="D67" s="26"/>
      <c r="E67" s="27"/>
      <c r="F67" s="81"/>
      <c r="G67" s="81"/>
    </row>
    <row r="68" spans="1:7" s="9" customFormat="1" ht="12.75" customHeight="1">
      <c r="A68" s="20" t="s">
        <v>102</v>
      </c>
      <c r="B68" s="6"/>
      <c r="C68" s="40" t="s">
        <v>67</v>
      </c>
      <c r="D68" s="26"/>
      <c r="E68" s="76"/>
      <c r="F68" s="81"/>
      <c r="G68" s="81"/>
    </row>
    <row r="69" spans="1:7" s="57" customFormat="1" ht="12.75" customHeight="1">
      <c r="A69" s="52" t="s">
        <v>16</v>
      </c>
      <c r="B69" s="53" t="s">
        <v>68</v>
      </c>
      <c r="C69" s="54"/>
      <c r="D69" s="55"/>
      <c r="E69" s="52" t="s">
        <v>270</v>
      </c>
      <c r="F69" s="81">
        <f>SUM(F70:F75,F78:F83)</f>
        <v>110375.41</v>
      </c>
      <c r="G69" s="81">
        <f>SUM(G70:G75,G78:G83)</f>
        <v>52319.28</v>
      </c>
    </row>
    <row r="70" spans="1:7" s="9" customFormat="1" ht="12.75" customHeight="1">
      <c r="A70" s="20" t="s">
        <v>18</v>
      </c>
      <c r="B70" s="6"/>
      <c r="C70" s="40" t="s">
        <v>101</v>
      </c>
      <c r="D70" s="22"/>
      <c r="E70" s="27"/>
      <c r="F70" s="81"/>
      <c r="G70" s="81"/>
    </row>
    <row r="71" spans="1:7" s="9" customFormat="1" ht="12.75" customHeight="1">
      <c r="A71" s="20" t="s">
        <v>20</v>
      </c>
      <c r="B71" s="36"/>
      <c r="C71" s="40" t="s">
        <v>107</v>
      </c>
      <c r="D71" s="45"/>
      <c r="E71" s="78"/>
      <c r="F71" s="81"/>
      <c r="G71" s="81"/>
    </row>
    <row r="72" spans="1:7" s="9" customFormat="1">
      <c r="A72" s="20" t="s">
        <v>22</v>
      </c>
      <c r="B72" s="36"/>
      <c r="C72" s="40" t="s">
        <v>99</v>
      </c>
      <c r="D72" s="45"/>
      <c r="E72" s="78"/>
      <c r="F72" s="81"/>
      <c r="G72" s="81"/>
    </row>
    <row r="73" spans="1:7" s="9" customFormat="1">
      <c r="A73" s="69" t="s">
        <v>24</v>
      </c>
      <c r="B73" s="46"/>
      <c r="C73" s="47" t="s">
        <v>84</v>
      </c>
      <c r="D73" s="48"/>
      <c r="E73" s="78"/>
      <c r="F73" s="81"/>
      <c r="G73" s="81"/>
    </row>
    <row r="74" spans="1:7" s="9" customFormat="1">
      <c r="A74" s="27" t="s">
        <v>26</v>
      </c>
      <c r="B74" s="21"/>
      <c r="C74" s="21" t="s">
        <v>85</v>
      </c>
      <c r="D74" s="22"/>
      <c r="E74" s="79"/>
      <c r="F74" s="81"/>
      <c r="G74" s="81"/>
    </row>
    <row r="75" spans="1:7" s="9" customFormat="1" ht="12.75" customHeight="1">
      <c r="A75" s="73" t="s">
        <v>28</v>
      </c>
      <c r="B75" s="54"/>
      <c r="C75" s="68" t="s">
        <v>100</v>
      </c>
      <c r="D75" s="93"/>
      <c r="E75" s="27"/>
      <c r="F75" s="81">
        <f>SUM(F76,F77)</f>
        <v>0</v>
      </c>
      <c r="G75" s="81">
        <f>SUM(G76,G77)</f>
        <v>0</v>
      </c>
    </row>
    <row r="76" spans="1:7" s="9" customFormat="1" ht="12.75" customHeight="1">
      <c r="A76" s="15" t="s">
        <v>125</v>
      </c>
      <c r="B76" s="23"/>
      <c r="C76" s="24"/>
      <c r="D76" s="91" t="s">
        <v>69</v>
      </c>
      <c r="E76" s="78"/>
      <c r="F76" s="81"/>
      <c r="G76" s="81"/>
    </row>
    <row r="77" spans="1:7" s="9" customFormat="1" ht="12.75" customHeight="1">
      <c r="A77" s="15" t="s">
        <v>126</v>
      </c>
      <c r="B77" s="23"/>
      <c r="C77" s="24"/>
      <c r="D77" s="91" t="s">
        <v>70</v>
      </c>
      <c r="E77" s="75"/>
      <c r="F77" s="81"/>
      <c r="G77" s="81"/>
    </row>
    <row r="78" spans="1:7" s="9" customFormat="1" ht="12.75" customHeight="1">
      <c r="A78" s="15" t="s">
        <v>30</v>
      </c>
      <c r="B78" s="49"/>
      <c r="C78" s="50" t="s">
        <v>71</v>
      </c>
      <c r="D78" s="51"/>
      <c r="E78" s="75"/>
      <c r="F78" s="81"/>
      <c r="G78" s="81"/>
    </row>
    <row r="79" spans="1:7" s="9" customFormat="1" ht="12.75" customHeight="1">
      <c r="A79" s="15" t="s">
        <v>32</v>
      </c>
      <c r="B79" s="30"/>
      <c r="C79" s="42" t="s">
        <v>110</v>
      </c>
      <c r="D79" s="43"/>
      <c r="E79" s="78"/>
      <c r="F79" s="81"/>
      <c r="G79" s="81"/>
    </row>
    <row r="80" spans="1:7" s="9" customFormat="1" ht="12.75" customHeight="1">
      <c r="A80" s="15" t="s">
        <v>34</v>
      </c>
      <c r="B80" s="6"/>
      <c r="C80" s="40" t="s">
        <v>72</v>
      </c>
      <c r="D80" s="26"/>
      <c r="E80" s="78"/>
      <c r="F80" s="81">
        <v>3053.26</v>
      </c>
      <c r="G80" s="81">
        <v>1622.71</v>
      </c>
    </row>
    <row r="81" spans="1:7" s="9" customFormat="1" ht="12.75" customHeight="1">
      <c r="A81" s="15" t="s">
        <v>35</v>
      </c>
      <c r="B81" s="6"/>
      <c r="C81" s="40" t="s">
        <v>73</v>
      </c>
      <c r="D81" s="26"/>
      <c r="E81" s="78"/>
      <c r="F81" s="81">
        <v>41974.270000000004</v>
      </c>
      <c r="G81" s="81"/>
    </row>
    <row r="82" spans="1:7" s="9" customFormat="1" ht="12.75" customHeight="1">
      <c r="A82" s="20" t="s">
        <v>124</v>
      </c>
      <c r="B82" s="23"/>
      <c r="C82" s="42" t="s">
        <v>91</v>
      </c>
      <c r="D82" s="91"/>
      <c r="E82" s="78"/>
      <c r="F82" s="81">
        <v>65347.88</v>
      </c>
      <c r="G82" s="81">
        <v>50696.57</v>
      </c>
    </row>
    <row r="83" spans="1:7" s="9" customFormat="1" ht="12.75" customHeight="1">
      <c r="A83" s="20" t="s">
        <v>127</v>
      </c>
      <c r="B83" s="6"/>
      <c r="C83" s="40" t="s">
        <v>74</v>
      </c>
      <c r="D83" s="26"/>
      <c r="E83" s="76"/>
      <c r="F83" s="81"/>
      <c r="G83" s="81"/>
    </row>
    <row r="84" spans="1:7" s="9" customFormat="1" ht="12.75" customHeight="1">
      <c r="A84" s="1" t="s">
        <v>75</v>
      </c>
      <c r="B84" s="33" t="s">
        <v>76</v>
      </c>
      <c r="C84" s="34"/>
      <c r="D84" s="35"/>
      <c r="E84" s="76" t="s">
        <v>271</v>
      </c>
      <c r="F84" s="80">
        <f>SUM(F85,F86,F89,F90)</f>
        <v>75175.839999999997</v>
      </c>
      <c r="G84" s="80">
        <f>SUM(G85,G86,G89,G90)</f>
        <v>22748.59</v>
      </c>
    </row>
    <row r="85" spans="1:7" s="9" customFormat="1" ht="12.75" customHeight="1">
      <c r="A85" s="27" t="s">
        <v>9</v>
      </c>
      <c r="B85" s="5" t="s">
        <v>86</v>
      </c>
      <c r="C85" s="6"/>
      <c r="D85" s="92"/>
      <c r="E85" s="76"/>
      <c r="F85" s="81"/>
      <c r="G85" s="81"/>
    </row>
    <row r="86" spans="1:7" s="9" customFormat="1" ht="12.75" customHeight="1">
      <c r="A86" s="27" t="s">
        <v>16</v>
      </c>
      <c r="B86" s="31" t="s">
        <v>77</v>
      </c>
      <c r="C86" s="32"/>
      <c r="D86" s="14"/>
      <c r="E86" s="27"/>
      <c r="F86" s="81">
        <f>SUM(F87,F88)</f>
        <v>0</v>
      </c>
      <c r="G86" s="81">
        <f>SUM(G87,G88)</f>
        <v>0</v>
      </c>
    </row>
    <row r="87" spans="1:7" s="9" customFormat="1" ht="12.75" customHeight="1">
      <c r="A87" s="20" t="s">
        <v>18</v>
      </c>
      <c r="B87" s="6"/>
      <c r="C87" s="40" t="s">
        <v>78</v>
      </c>
      <c r="D87" s="26"/>
      <c r="E87" s="27"/>
      <c r="F87" s="81"/>
      <c r="G87" s="81"/>
    </row>
    <row r="88" spans="1:7" s="9" customFormat="1" ht="12.75" customHeight="1">
      <c r="A88" s="20" t="s">
        <v>20</v>
      </c>
      <c r="B88" s="6"/>
      <c r="C88" s="40" t="s">
        <v>79</v>
      </c>
      <c r="D88" s="26"/>
      <c r="E88" s="27"/>
      <c r="F88" s="81"/>
      <c r="G88" s="81"/>
    </row>
    <row r="89" spans="1:7" s="9" customFormat="1" ht="12.75" customHeight="1">
      <c r="A89" s="52" t="s">
        <v>36</v>
      </c>
      <c r="B89" s="24" t="s">
        <v>108</v>
      </c>
      <c r="C89" s="24"/>
      <c r="D89" s="25"/>
      <c r="E89" s="27"/>
      <c r="F89" s="81"/>
      <c r="G89" s="81"/>
    </row>
    <row r="90" spans="1:7" s="9" customFormat="1" ht="12.75" customHeight="1">
      <c r="A90" s="16" t="s">
        <v>44</v>
      </c>
      <c r="B90" s="17" t="s">
        <v>80</v>
      </c>
      <c r="C90" s="18"/>
      <c r="D90" s="19"/>
      <c r="E90" s="27"/>
      <c r="F90" s="81">
        <f>SUM(F91,F92)</f>
        <v>75175.839999999997</v>
      </c>
      <c r="G90" s="81">
        <f>SUM(G91,G92)</f>
        <v>22748.59</v>
      </c>
    </row>
    <row r="91" spans="1:7" s="9" customFormat="1" ht="12.75" customHeight="1">
      <c r="A91" s="20" t="s">
        <v>118</v>
      </c>
      <c r="B91" s="28"/>
      <c r="C91" s="40" t="s">
        <v>105</v>
      </c>
      <c r="D91" s="7"/>
      <c r="E91" s="75"/>
      <c r="F91" s="81">
        <v>52427.25</v>
      </c>
      <c r="G91" s="81"/>
    </row>
    <row r="92" spans="1:7" s="9" customFormat="1" ht="12.75" customHeight="1">
      <c r="A92" s="20" t="s">
        <v>119</v>
      </c>
      <c r="B92" s="28"/>
      <c r="C92" s="40" t="s">
        <v>106</v>
      </c>
      <c r="D92" s="7"/>
      <c r="E92" s="75"/>
      <c r="F92" s="81">
        <v>22748.59</v>
      </c>
      <c r="G92" s="81">
        <v>22748.59</v>
      </c>
    </row>
    <row r="93" spans="1:7" s="9" customFormat="1" ht="12.75" customHeight="1">
      <c r="A93" s="1" t="s">
        <v>87</v>
      </c>
      <c r="B93" s="33" t="s">
        <v>88</v>
      </c>
      <c r="C93" s="35"/>
      <c r="D93" s="35"/>
      <c r="E93" s="75"/>
      <c r="F93" s="80"/>
      <c r="G93" s="80"/>
    </row>
    <row r="94" spans="1:7" s="9" customFormat="1" ht="25.5" customHeight="1">
      <c r="A94" s="1"/>
      <c r="B94" s="155" t="s">
        <v>120</v>
      </c>
      <c r="C94" s="156"/>
      <c r="D94" s="151"/>
      <c r="E94" s="27"/>
      <c r="F94" s="82">
        <f>SUM(F59,F64,F84,F93)</f>
        <v>406581.38</v>
      </c>
      <c r="G94" s="82">
        <f>SUM(G59,G64,G84,G93)</f>
        <v>302083.18000000011</v>
      </c>
    </row>
    <row r="95" spans="1:7" s="9" customFormat="1">
      <c r="A95" s="38"/>
      <c r="B95" s="37"/>
      <c r="C95" s="37"/>
      <c r="D95" s="37"/>
      <c r="E95" s="37"/>
      <c r="F95" s="39"/>
      <c r="G95" s="39"/>
    </row>
    <row r="96" spans="1:7" s="9" customFormat="1" ht="12.75" customHeight="1">
      <c r="A96" s="158" t="s">
        <v>277</v>
      </c>
      <c r="B96" s="158"/>
      <c r="C96" s="158"/>
      <c r="D96" s="158"/>
      <c r="E96" s="84"/>
      <c r="F96" s="148" t="s">
        <v>278</v>
      </c>
      <c r="G96" s="148"/>
    </row>
    <row r="97" spans="1:8" s="9" customFormat="1" ht="12.75" customHeight="1">
      <c r="A97" s="157" t="s">
        <v>129</v>
      </c>
      <c r="B97" s="157"/>
      <c r="C97" s="157"/>
      <c r="D97" s="157"/>
      <c r="E97" s="39" t="s">
        <v>130</v>
      </c>
      <c r="F97" s="149" t="s">
        <v>111</v>
      </c>
      <c r="G97" s="149"/>
    </row>
    <row r="98" spans="1:8" s="9" customFormat="1">
      <c r="A98" s="86"/>
      <c r="B98" s="86"/>
      <c r="C98" s="86"/>
      <c r="D98" s="86"/>
      <c r="E98" s="86"/>
      <c r="F98" s="86"/>
      <c r="G98" s="86"/>
    </row>
    <row r="99" spans="1:8" s="9" customFormat="1" ht="12.75" customHeight="1">
      <c r="A99" s="147" t="s">
        <v>261</v>
      </c>
      <c r="B99" s="147"/>
      <c r="C99" s="147"/>
      <c r="D99" s="147"/>
      <c r="E99" s="85"/>
      <c r="F99" s="144" t="s">
        <v>262</v>
      </c>
      <c r="G99" s="144"/>
    </row>
    <row r="100" spans="1:8" s="9" customFormat="1" ht="12.75" customHeight="1">
      <c r="A100" s="146" t="s">
        <v>131</v>
      </c>
      <c r="B100" s="146"/>
      <c r="C100" s="146"/>
      <c r="D100" s="146"/>
      <c r="E100" s="57" t="s">
        <v>130</v>
      </c>
      <c r="F100" s="145" t="s">
        <v>111</v>
      </c>
      <c r="G100" s="145"/>
    </row>
    <row r="101" spans="1:8" s="9" customFormat="1">
      <c r="A101" s="63"/>
      <c r="B101" s="63"/>
      <c r="C101" s="63"/>
      <c r="D101" s="63"/>
      <c r="E101" s="64"/>
      <c r="F101" s="86"/>
      <c r="G101" s="86"/>
    </row>
    <row r="102" spans="1:8" s="9" customFormat="1">
      <c r="A102" s="63"/>
      <c r="B102" s="63"/>
      <c r="C102" s="63"/>
      <c r="D102" s="63"/>
      <c r="E102" s="64"/>
      <c r="F102" s="86"/>
      <c r="G102" s="86"/>
    </row>
    <row r="103" spans="1:8" s="9" customFormat="1" ht="12.75" customHeight="1">
      <c r="E103" s="39"/>
      <c r="H103" s="83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>
      <selection activeCell="H63" sqref="H63:I63"/>
    </sheetView>
  </sheetViews>
  <sheetFormatPr defaultRowHeight="12.75"/>
  <cols>
    <col min="1" max="1" width="4.7109375" customWidth="1"/>
    <col min="2" max="2" width="9.140625" hidden="1" customWidth="1"/>
    <col min="3" max="3" width="7.5703125" customWidth="1"/>
    <col min="4" max="4" width="8.42578125" customWidth="1"/>
    <col min="6" max="6" width="26.140625" customWidth="1"/>
    <col min="7" max="7" width="10.140625" customWidth="1"/>
    <col min="8" max="8" width="10.5703125" customWidth="1"/>
    <col min="9" max="9" width="11.5703125" customWidth="1"/>
  </cols>
  <sheetData>
    <row r="1" spans="1:10">
      <c r="A1" s="116"/>
      <c r="B1" s="116"/>
      <c r="C1" s="116"/>
      <c r="D1" s="116"/>
      <c r="E1" s="116"/>
      <c r="F1" s="116"/>
      <c r="G1" s="117"/>
      <c r="H1" s="117"/>
      <c r="I1" s="116"/>
    </row>
    <row r="2" spans="1:10">
      <c r="A2" s="116"/>
      <c r="B2" s="116"/>
      <c r="C2" s="116"/>
      <c r="D2" s="118"/>
      <c r="E2" s="116"/>
      <c r="F2" s="116"/>
      <c r="G2" s="119" t="s">
        <v>134</v>
      </c>
      <c r="H2" s="119"/>
      <c r="I2" s="119"/>
      <c r="J2" s="97"/>
    </row>
    <row r="3" spans="1:10" ht="13.5" customHeight="1">
      <c r="A3" s="116"/>
      <c r="B3" s="116"/>
      <c r="C3" s="116"/>
      <c r="D3" s="116"/>
      <c r="E3" s="116"/>
      <c r="F3" s="116"/>
      <c r="G3" s="119" t="s">
        <v>112</v>
      </c>
      <c r="H3" s="119"/>
      <c r="I3" s="119"/>
      <c r="J3" s="97"/>
    </row>
    <row r="4" spans="1:10">
      <c r="A4" s="116"/>
      <c r="B4" s="116"/>
      <c r="C4" s="116"/>
      <c r="D4" s="116"/>
      <c r="E4" s="116"/>
      <c r="F4" s="116"/>
      <c r="G4" s="116"/>
      <c r="H4" s="116"/>
      <c r="I4" s="116"/>
    </row>
    <row r="5" spans="1:10">
      <c r="A5" s="194" t="s">
        <v>135</v>
      </c>
      <c r="B5" s="193"/>
      <c r="C5" s="193"/>
      <c r="D5" s="193"/>
      <c r="E5" s="193"/>
      <c r="F5" s="193"/>
      <c r="G5" s="193"/>
      <c r="H5" s="193"/>
      <c r="I5" s="193"/>
    </row>
    <row r="6" spans="1:10">
      <c r="A6" s="195" t="s">
        <v>136</v>
      </c>
      <c r="B6" s="193"/>
      <c r="C6" s="193"/>
      <c r="D6" s="193"/>
      <c r="E6" s="193"/>
      <c r="F6" s="193"/>
      <c r="G6" s="193"/>
      <c r="H6" s="193"/>
      <c r="I6" s="193"/>
    </row>
    <row r="7" spans="1:10">
      <c r="A7" s="196" t="s">
        <v>133</v>
      </c>
      <c r="B7" s="197"/>
      <c r="C7" s="197"/>
      <c r="D7" s="197"/>
      <c r="E7" s="197"/>
      <c r="F7" s="197"/>
      <c r="G7" s="197"/>
      <c r="H7" s="197"/>
      <c r="I7" s="197"/>
    </row>
    <row r="8" spans="1:10">
      <c r="A8" s="192" t="s">
        <v>137</v>
      </c>
      <c r="B8" s="193"/>
      <c r="C8" s="193"/>
      <c r="D8" s="193"/>
      <c r="E8" s="193"/>
      <c r="F8" s="193"/>
      <c r="G8" s="193"/>
      <c r="H8" s="193"/>
      <c r="I8" s="193"/>
    </row>
    <row r="9" spans="1:10">
      <c r="A9" s="192" t="s">
        <v>256</v>
      </c>
      <c r="B9" s="193"/>
      <c r="C9" s="193"/>
      <c r="D9" s="193"/>
      <c r="E9" s="193"/>
      <c r="F9" s="193"/>
      <c r="G9" s="193"/>
      <c r="H9" s="193"/>
      <c r="I9" s="193"/>
    </row>
    <row r="10" spans="1:10">
      <c r="A10" s="192" t="s">
        <v>138</v>
      </c>
      <c r="B10" s="193"/>
      <c r="C10" s="193"/>
      <c r="D10" s="193"/>
      <c r="E10" s="193"/>
      <c r="F10" s="193"/>
      <c r="G10" s="193"/>
      <c r="H10" s="193"/>
      <c r="I10" s="193"/>
    </row>
    <row r="11" spans="1:10">
      <c r="A11" s="192" t="s">
        <v>139</v>
      </c>
      <c r="B11" s="193"/>
      <c r="C11" s="193"/>
      <c r="D11" s="193"/>
      <c r="E11" s="193"/>
      <c r="F11" s="193"/>
      <c r="G11" s="193"/>
      <c r="H11" s="193"/>
      <c r="I11" s="193"/>
    </row>
    <row r="12" spans="1:10">
      <c r="A12" s="200"/>
      <c r="B12" s="193"/>
      <c r="C12" s="193"/>
      <c r="D12" s="193"/>
      <c r="E12" s="193"/>
      <c r="F12" s="193"/>
      <c r="G12" s="193"/>
      <c r="H12" s="193"/>
      <c r="I12" s="193"/>
    </row>
    <row r="13" spans="1:10">
      <c r="A13" s="201" t="s">
        <v>140</v>
      </c>
      <c r="B13" s="202"/>
      <c r="C13" s="202"/>
      <c r="D13" s="202"/>
      <c r="E13" s="202"/>
      <c r="F13" s="202"/>
      <c r="G13" s="202"/>
      <c r="H13" s="202"/>
      <c r="I13" s="202"/>
    </row>
    <row r="14" spans="1:10">
      <c r="A14" s="192"/>
      <c r="B14" s="193"/>
      <c r="C14" s="193"/>
      <c r="D14" s="193"/>
      <c r="E14" s="193"/>
      <c r="F14" s="193"/>
      <c r="G14" s="193"/>
      <c r="H14" s="193"/>
      <c r="I14" s="193"/>
    </row>
    <row r="15" spans="1:10">
      <c r="A15" s="201" t="s">
        <v>257</v>
      </c>
      <c r="B15" s="202"/>
      <c r="C15" s="202"/>
      <c r="D15" s="202"/>
      <c r="E15" s="202"/>
      <c r="F15" s="202"/>
      <c r="G15" s="202"/>
      <c r="H15" s="202"/>
      <c r="I15" s="202"/>
    </row>
    <row r="16" spans="1:10">
      <c r="A16" s="120"/>
      <c r="B16" s="116"/>
      <c r="C16" s="116"/>
      <c r="D16" s="116"/>
      <c r="E16" s="116"/>
      <c r="F16" s="116"/>
      <c r="G16" s="116"/>
      <c r="H16" s="116"/>
      <c r="I16" s="116"/>
    </row>
    <row r="17" spans="1:9">
      <c r="A17" s="203" t="s">
        <v>258</v>
      </c>
      <c r="B17" s="193"/>
      <c r="C17" s="193"/>
      <c r="D17" s="193"/>
      <c r="E17" s="193"/>
      <c r="F17" s="193"/>
      <c r="G17" s="193"/>
      <c r="H17" s="193"/>
      <c r="I17" s="193"/>
    </row>
    <row r="18" spans="1:9">
      <c r="A18" s="192" t="s">
        <v>1</v>
      </c>
      <c r="B18" s="193"/>
      <c r="C18" s="193"/>
      <c r="D18" s="193"/>
      <c r="E18" s="193"/>
      <c r="F18" s="193"/>
      <c r="G18" s="193"/>
      <c r="H18" s="193"/>
      <c r="I18" s="193"/>
    </row>
    <row r="19" spans="1:9">
      <c r="A19" s="206" t="s">
        <v>274</v>
      </c>
      <c r="B19" s="193"/>
      <c r="C19" s="193"/>
      <c r="D19" s="193"/>
      <c r="E19" s="193"/>
      <c r="F19" s="193"/>
      <c r="G19" s="193"/>
      <c r="H19" s="193"/>
      <c r="I19" s="193"/>
    </row>
    <row r="20" spans="1:9" ht="61.5" customHeight="1">
      <c r="A20" s="204" t="s">
        <v>2</v>
      </c>
      <c r="B20" s="204"/>
      <c r="C20" s="204" t="s">
        <v>3</v>
      </c>
      <c r="D20" s="205"/>
      <c r="E20" s="205"/>
      <c r="F20" s="205"/>
      <c r="G20" s="121" t="s">
        <v>141</v>
      </c>
      <c r="H20" s="121" t="s">
        <v>142</v>
      </c>
      <c r="I20" s="121" t="s">
        <v>143</v>
      </c>
    </row>
    <row r="21" spans="1:9" ht="17.25" customHeight="1">
      <c r="A21" s="122" t="s">
        <v>7</v>
      </c>
      <c r="B21" s="123" t="s">
        <v>144</v>
      </c>
      <c r="C21" s="198" t="s">
        <v>144</v>
      </c>
      <c r="D21" s="199"/>
      <c r="E21" s="199"/>
      <c r="F21" s="199"/>
      <c r="G21" s="124" t="s">
        <v>272</v>
      </c>
      <c r="H21" s="125">
        <f>SUM(H22,H27,H28)</f>
        <v>482054.19000000006</v>
      </c>
      <c r="I21" s="125">
        <f>SUM(I22,I27,I28)</f>
        <v>402469</v>
      </c>
    </row>
    <row r="22" spans="1:9" ht="12.75" customHeight="1">
      <c r="A22" s="126" t="s">
        <v>9</v>
      </c>
      <c r="B22" s="127" t="s">
        <v>145</v>
      </c>
      <c r="C22" s="209" t="s">
        <v>145</v>
      </c>
      <c r="D22" s="209"/>
      <c r="E22" s="209"/>
      <c r="F22" s="209"/>
      <c r="G22" s="128"/>
      <c r="H22" s="129">
        <f>SUM(H23:H26)</f>
        <v>430589.88000000006</v>
      </c>
      <c r="I22" s="129">
        <f>SUM(I23:I26)</f>
        <v>350579.1</v>
      </c>
    </row>
    <row r="23" spans="1:9" ht="12.75" customHeight="1">
      <c r="A23" s="126" t="s">
        <v>146</v>
      </c>
      <c r="B23" s="127" t="s">
        <v>60</v>
      </c>
      <c r="C23" s="209" t="s">
        <v>60</v>
      </c>
      <c r="D23" s="209"/>
      <c r="E23" s="209"/>
      <c r="F23" s="209"/>
      <c r="G23" s="128"/>
      <c r="H23" s="130">
        <v>141545.57</v>
      </c>
      <c r="I23" s="130">
        <v>125054.11</v>
      </c>
    </row>
    <row r="24" spans="1:9" ht="12.75" customHeight="1">
      <c r="A24" s="126" t="s">
        <v>147</v>
      </c>
      <c r="B24" s="131" t="s">
        <v>148</v>
      </c>
      <c r="C24" s="207" t="s">
        <v>148</v>
      </c>
      <c r="D24" s="207"/>
      <c r="E24" s="207"/>
      <c r="F24" s="207"/>
      <c r="G24" s="128"/>
      <c r="H24" s="130">
        <v>284541.73000000004</v>
      </c>
      <c r="I24" s="130">
        <v>221681.74</v>
      </c>
    </row>
    <row r="25" spans="1:9" ht="12.75" customHeight="1">
      <c r="A25" s="126" t="s">
        <v>149</v>
      </c>
      <c r="B25" s="127" t="s">
        <v>150</v>
      </c>
      <c r="C25" s="207" t="s">
        <v>150</v>
      </c>
      <c r="D25" s="207"/>
      <c r="E25" s="207"/>
      <c r="F25" s="207"/>
      <c r="G25" s="128"/>
      <c r="H25" s="130"/>
      <c r="I25" s="130"/>
    </row>
    <row r="26" spans="1:9" ht="12.75" customHeight="1">
      <c r="A26" s="126" t="s">
        <v>151</v>
      </c>
      <c r="B26" s="131" t="s">
        <v>152</v>
      </c>
      <c r="C26" s="207" t="s">
        <v>152</v>
      </c>
      <c r="D26" s="207"/>
      <c r="E26" s="207"/>
      <c r="F26" s="207"/>
      <c r="G26" s="128"/>
      <c r="H26" s="130">
        <v>4502.58</v>
      </c>
      <c r="I26" s="130">
        <v>3843.25</v>
      </c>
    </row>
    <row r="27" spans="1:9" ht="12.75" customHeight="1">
      <c r="A27" s="126" t="s">
        <v>16</v>
      </c>
      <c r="B27" s="127" t="s">
        <v>153</v>
      </c>
      <c r="C27" s="207" t="s">
        <v>153</v>
      </c>
      <c r="D27" s="207"/>
      <c r="E27" s="207"/>
      <c r="F27" s="207"/>
      <c r="G27" s="128"/>
      <c r="H27" s="129"/>
      <c r="I27" s="132"/>
    </row>
    <row r="28" spans="1:9" ht="12.75" customHeight="1">
      <c r="A28" s="126" t="s">
        <v>36</v>
      </c>
      <c r="B28" s="127" t="s">
        <v>154</v>
      </c>
      <c r="C28" s="207" t="s">
        <v>154</v>
      </c>
      <c r="D28" s="207"/>
      <c r="E28" s="207"/>
      <c r="F28" s="207"/>
      <c r="G28" s="128"/>
      <c r="H28" s="129">
        <f>SUM(H29)+SUM(H30)</f>
        <v>51464.31</v>
      </c>
      <c r="I28" s="129">
        <f>SUM(I29)+SUM(I30)</f>
        <v>51889.9</v>
      </c>
    </row>
    <row r="29" spans="1:9" ht="12.75" customHeight="1">
      <c r="A29" s="126" t="s">
        <v>155</v>
      </c>
      <c r="B29" s="131" t="s">
        <v>156</v>
      </c>
      <c r="C29" s="207" t="s">
        <v>156</v>
      </c>
      <c r="D29" s="207"/>
      <c r="E29" s="207"/>
      <c r="F29" s="207"/>
      <c r="G29" s="128"/>
      <c r="H29" s="130">
        <v>51464.31</v>
      </c>
      <c r="I29" s="130">
        <v>51889.9</v>
      </c>
    </row>
    <row r="30" spans="1:9" ht="12.75" customHeight="1">
      <c r="A30" s="126" t="s">
        <v>157</v>
      </c>
      <c r="B30" s="131" t="s">
        <v>158</v>
      </c>
      <c r="C30" s="207" t="s">
        <v>158</v>
      </c>
      <c r="D30" s="207"/>
      <c r="E30" s="207"/>
      <c r="F30" s="207"/>
      <c r="G30" s="128"/>
      <c r="H30" s="130"/>
      <c r="I30" s="130"/>
    </row>
    <row r="31" spans="1:9" ht="15.75" customHeight="1">
      <c r="A31" s="122" t="s">
        <v>45</v>
      </c>
      <c r="B31" s="123" t="s">
        <v>159</v>
      </c>
      <c r="C31" s="198" t="s">
        <v>159</v>
      </c>
      <c r="D31" s="198"/>
      <c r="E31" s="198"/>
      <c r="F31" s="198"/>
      <c r="G31" s="124" t="s">
        <v>273</v>
      </c>
      <c r="H31" s="125">
        <f>SUM(H32:H45)</f>
        <v>429626.93999999994</v>
      </c>
      <c r="I31" s="125">
        <f>SUM(I32:I45)</f>
        <v>358502.11999999994</v>
      </c>
    </row>
    <row r="32" spans="1:9" ht="12.75" customHeight="1">
      <c r="A32" s="126" t="s">
        <v>9</v>
      </c>
      <c r="B32" s="127" t="s">
        <v>160</v>
      </c>
      <c r="C32" s="207" t="s">
        <v>161</v>
      </c>
      <c r="D32" s="208"/>
      <c r="E32" s="208"/>
      <c r="F32" s="208"/>
      <c r="G32" s="128"/>
      <c r="H32" s="130">
        <v>346804.42</v>
      </c>
      <c r="I32" s="130">
        <v>279487.92</v>
      </c>
    </row>
    <row r="33" spans="1:9" ht="12.75" customHeight="1">
      <c r="A33" s="126" t="s">
        <v>16</v>
      </c>
      <c r="B33" s="127" t="s">
        <v>162</v>
      </c>
      <c r="C33" s="207" t="s">
        <v>163</v>
      </c>
      <c r="D33" s="208"/>
      <c r="E33" s="208"/>
      <c r="F33" s="208"/>
      <c r="G33" s="128"/>
      <c r="H33" s="130">
        <v>7150.79</v>
      </c>
      <c r="I33" s="130">
        <v>6099.04</v>
      </c>
    </row>
    <row r="34" spans="1:9" ht="12.75" customHeight="1">
      <c r="A34" s="126" t="s">
        <v>36</v>
      </c>
      <c r="B34" s="127" t="s">
        <v>164</v>
      </c>
      <c r="C34" s="207" t="s">
        <v>165</v>
      </c>
      <c r="D34" s="208"/>
      <c r="E34" s="208"/>
      <c r="F34" s="208"/>
      <c r="G34" s="128"/>
      <c r="H34" s="130">
        <v>17921.359999999997</v>
      </c>
      <c r="I34" s="130">
        <v>17012.27</v>
      </c>
    </row>
    <row r="35" spans="1:9" ht="12.75" customHeight="1">
      <c r="A35" s="126" t="s">
        <v>44</v>
      </c>
      <c r="B35" s="127" t="s">
        <v>166</v>
      </c>
      <c r="C35" s="209" t="s">
        <v>167</v>
      </c>
      <c r="D35" s="208"/>
      <c r="E35" s="208"/>
      <c r="F35" s="208"/>
      <c r="G35" s="128"/>
      <c r="H35" s="130">
        <v>1231.46</v>
      </c>
      <c r="I35" s="130">
        <v>47.55</v>
      </c>
    </row>
    <row r="36" spans="1:9" ht="12.75" customHeight="1">
      <c r="A36" s="126" t="s">
        <v>55</v>
      </c>
      <c r="B36" s="127" t="s">
        <v>168</v>
      </c>
      <c r="C36" s="209" t="s">
        <v>169</v>
      </c>
      <c r="D36" s="208"/>
      <c r="E36" s="208"/>
      <c r="F36" s="208"/>
      <c r="G36" s="128"/>
      <c r="H36" s="130"/>
      <c r="I36" s="130"/>
    </row>
    <row r="37" spans="1:9" ht="12.75" customHeight="1">
      <c r="A37" s="126" t="s">
        <v>170</v>
      </c>
      <c r="B37" s="127" t="s">
        <v>171</v>
      </c>
      <c r="C37" s="209" t="s">
        <v>172</v>
      </c>
      <c r="D37" s="208"/>
      <c r="E37" s="208"/>
      <c r="F37" s="208"/>
      <c r="G37" s="128"/>
      <c r="H37" s="130">
        <v>1034.8799999999999</v>
      </c>
      <c r="I37" s="130">
        <v>976.08</v>
      </c>
    </row>
    <row r="38" spans="1:9" ht="12.75" customHeight="1">
      <c r="A38" s="126" t="s">
        <v>173</v>
      </c>
      <c r="B38" s="127" t="s">
        <v>174</v>
      </c>
      <c r="C38" s="209" t="s">
        <v>175</v>
      </c>
      <c r="D38" s="208"/>
      <c r="E38" s="208"/>
      <c r="F38" s="208"/>
      <c r="G38" s="128"/>
      <c r="H38" s="130">
        <v>800</v>
      </c>
      <c r="I38" s="130">
        <v>257.86</v>
      </c>
    </row>
    <row r="39" spans="1:9" ht="12.75" customHeight="1">
      <c r="A39" s="126" t="s">
        <v>176</v>
      </c>
      <c r="B39" s="127" t="s">
        <v>177</v>
      </c>
      <c r="C39" s="207" t="s">
        <v>177</v>
      </c>
      <c r="D39" s="208"/>
      <c r="E39" s="208"/>
      <c r="F39" s="208"/>
      <c r="G39" s="128"/>
      <c r="H39" s="130"/>
      <c r="I39" s="130"/>
    </row>
    <row r="40" spans="1:9" ht="12.75" customHeight="1">
      <c r="A40" s="126" t="s">
        <v>178</v>
      </c>
      <c r="B40" s="127" t="s">
        <v>179</v>
      </c>
      <c r="C40" s="209" t="s">
        <v>179</v>
      </c>
      <c r="D40" s="208"/>
      <c r="E40" s="208"/>
      <c r="F40" s="208"/>
      <c r="G40" s="128"/>
      <c r="H40" s="130">
        <v>50920.359999999993</v>
      </c>
      <c r="I40" s="130">
        <v>50487.85</v>
      </c>
    </row>
    <row r="41" spans="1:9" ht="12.75" customHeight="1">
      <c r="A41" s="126" t="s">
        <v>180</v>
      </c>
      <c r="B41" s="127" t="s">
        <v>181</v>
      </c>
      <c r="C41" s="207" t="s">
        <v>182</v>
      </c>
      <c r="D41" s="205"/>
      <c r="E41" s="205"/>
      <c r="F41" s="205"/>
      <c r="G41" s="128"/>
      <c r="H41" s="130"/>
      <c r="I41" s="130"/>
    </row>
    <row r="42" spans="1:9" ht="12.75" customHeight="1">
      <c r="A42" s="126" t="s">
        <v>183</v>
      </c>
      <c r="B42" s="127" t="s">
        <v>184</v>
      </c>
      <c r="C42" s="207" t="s">
        <v>185</v>
      </c>
      <c r="D42" s="208"/>
      <c r="E42" s="208"/>
      <c r="F42" s="208"/>
      <c r="G42" s="128"/>
      <c r="H42" s="130"/>
      <c r="I42" s="130"/>
    </row>
    <row r="43" spans="1:9" ht="12.75" customHeight="1">
      <c r="A43" s="126" t="s">
        <v>186</v>
      </c>
      <c r="B43" s="127" t="s">
        <v>187</v>
      </c>
      <c r="C43" s="207" t="s">
        <v>188</v>
      </c>
      <c r="D43" s="208"/>
      <c r="E43" s="208"/>
      <c r="F43" s="208"/>
      <c r="G43" s="128"/>
      <c r="H43" s="130"/>
      <c r="I43" s="130"/>
    </row>
    <row r="44" spans="1:9" ht="24" customHeight="1">
      <c r="A44" s="126" t="s">
        <v>189</v>
      </c>
      <c r="B44" s="127" t="s">
        <v>190</v>
      </c>
      <c r="C44" s="207" t="s">
        <v>191</v>
      </c>
      <c r="D44" s="208"/>
      <c r="E44" s="208"/>
      <c r="F44" s="208"/>
      <c r="G44" s="128"/>
      <c r="H44" s="130">
        <v>3763.67</v>
      </c>
      <c r="I44" s="130">
        <v>4133.55</v>
      </c>
    </row>
    <row r="45" spans="1:9" ht="21.75" customHeight="1">
      <c r="A45" s="126" t="s">
        <v>192</v>
      </c>
      <c r="B45" s="127" t="s">
        <v>193</v>
      </c>
      <c r="C45" s="181" t="s">
        <v>194</v>
      </c>
      <c r="D45" s="182"/>
      <c r="E45" s="182"/>
      <c r="F45" s="183"/>
      <c r="G45" s="128"/>
      <c r="H45" s="130"/>
      <c r="I45" s="130"/>
    </row>
    <row r="46" spans="1:9">
      <c r="A46" s="123" t="s">
        <v>47</v>
      </c>
      <c r="B46" s="133" t="s">
        <v>195</v>
      </c>
      <c r="C46" s="210" t="s">
        <v>195</v>
      </c>
      <c r="D46" s="211"/>
      <c r="E46" s="211"/>
      <c r="F46" s="212"/>
      <c r="G46" s="124"/>
      <c r="H46" s="125">
        <f>H21-H31</f>
        <v>52427.250000000116</v>
      </c>
      <c r="I46" s="125">
        <f>I21-I31</f>
        <v>43966.880000000063</v>
      </c>
    </row>
    <row r="47" spans="1:9">
      <c r="A47" s="123" t="s">
        <v>58</v>
      </c>
      <c r="B47" s="123" t="s">
        <v>196</v>
      </c>
      <c r="C47" s="213" t="s">
        <v>196</v>
      </c>
      <c r="D47" s="211"/>
      <c r="E47" s="211"/>
      <c r="F47" s="212"/>
      <c r="G47" s="134"/>
      <c r="H47" s="125">
        <f>IF(TYPE(H48)=1,H48,0)-IF(TYPE(H49)=1,H49,0)-IF(TYPE(H50)=1,H50,0)</f>
        <v>0</v>
      </c>
      <c r="I47" s="125">
        <f>IF(TYPE(I48)=1,I48,0)-IF(TYPE(I49)=1,I49,0)-IF(TYPE(I50)=1,I50,0)</f>
        <v>0</v>
      </c>
    </row>
    <row r="48" spans="1:9">
      <c r="A48" s="131" t="s">
        <v>197</v>
      </c>
      <c r="B48" s="127" t="s">
        <v>198</v>
      </c>
      <c r="C48" s="181" t="s">
        <v>199</v>
      </c>
      <c r="D48" s="182"/>
      <c r="E48" s="182"/>
      <c r="F48" s="183"/>
      <c r="G48" s="135"/>
      <c r="H48" s="129"/>
      <c r="I48" s="130"/>
    </row>
    <row r="49" spans="1:9">
      <c r="A49" s="131" t="s">
        <v>16</v>
      </c>
      <c r="B49" s="127" t="s">
        <v>200</v>
      </c>
      <c r="C49" s="181" t="s">
        <v>200</v>
      </c>
      <c r="D49" s="182"/>
      <c r="E49" s="182"/>
      <c r="F49" s="183"/>
      <c r="G49" s="135"/>
      <c r="H49" s="130"/>
      <c r="I49" s="130"/>
    </row>
    <row r="50" spans="1:9">
      <c r="A50" s="131" t="s">
        <v>201</v>
      </c>
      <c r="B50" s="127" t="s">
        <v>202</v>
      </c>
      <c r="C50" s="181" t="s">
        <v>203</v>
      </c>
      <c r="D50" s="182"/>
      <c r="E50" s="182"/>
      <c r="F50" s="183"/>
      <c r="G50" s="135"/>
      <c r="H50" s="130"/>
      <c r="I50" s="130"/>
    </row>
    <row r="51" spans="1:9" ht="15.75" customHeight="1">
      <c r="A51" s="123" t="s">
        <v>63</v>
      </c>
      <c r="B51" s="133" t="s">
        <v>204</v>
      </c>
      <c r="C51" s="210" t="s">
        <v>204</v>
      </c>
      <c r="D51" s="211"/>
      <c r="E51" s="211"/>
      <c r="F51" s="212"/>
      <c r="G51" s="134"/>
      <c r="H51" s="130"/>
      <c r="I51" s="130"/>
    </row>
    <row r="52" spans="1:9" ht="23.25" customHeight="1">
      <c r="A52" s="123" t="s">
        <v>75</v>
      </c>
      <c r="B52" s="133" t="s">
        <v>205</v>
      </c>
      <c r="C52" s="214" t="s">
        <v>205</v>
      </c>
      <c r="D52" s="215"/>
      <c r="E52" s="215"/>
      <c r="F52" s="216"/>
      <c r="G52" s="134"/>
      <c r="H52" s="130"/>
      <c r="I52" s="130"/>
    </row>
    <row r="53" spans="1:9" ht="12.75" customHeight="1">
      <c r="A53" s="123" t="s">
        <v>87</v>
      </c>
      <c r="B53" s="133" t="s">
        <v>206</v>
      </c>
      <c r="C53" s="210" t="s">
        <v>206</v>
      </c>
      <c r="D53" s="211"/>
      <c r="E53" s="211"/>
      <c r="F53" s="212"/>
      <c r="G53" s="134"/>
      <c r="H53" s="130"/>
      <c r="I53" s="130"/>
    </row>
    <row r="54" spans="1:9" ht="25.5" customHeight="1">
      <c r="A54" s="123" t="s">
        <v>207</v>
      </c>
      <c r="B54" s="123" t="s">
        <v>208</v>
      </c>
      <c r="C54" s="217" t="s">
        <v>208</v>
      </c>
      <c r="D54" s="215"/>
      <c r="E54" s="215"/>
      <c r="F54" s="216"/>
      <c r="G54" s="134"/>
      <c r="H54" s="125">
        <f>SUM(H46,H47,H51,H52,H53)</f>
        <v>52427.250000000116</v>
      </c>
      <c r="I54" s="125">
        <f>SUM(I46,I47,I51,I52,I53)</f>
        <v>43966.880000000063</v>
      </c>
    </row>
    <row r="55" spans="1:9">
      <c r="A55" s="123" t="s">
        <v>9</v>
      </c>
      <c r="B55" s="123" t="s">
        <v>209</v>
      </c>
      <c r="C55" s="213" t="s">
        <v>209</v>
      </c>
      <c r="D55" s="211"/>
      <c r="E55" s="211"/>
      <c r="F55" s="212"/>
      <c r="G55" s="134"/>
      <c r="H55" s="130"/>
      <c r="I55" s="130"/>
    </row>
    <row r="56" spans="1:9">
      <c r="A56" s="123" t="s">
        <v>210</v>
      </c>
      <c r="B56" s="133" t="s">
        <v>211</v>
      </c>
      <c r="C56" s="210" t="s">
        <v>211</v>
      </c>
      <c r="D56" s="211"/>
      <c r="E56" s="211"/>
      <c r="F56" s="212"/>
      <c r="G56" s="134"/>
      <c r="H56" s="125">
        <f>SUM(H54,H55)</f>
        <v>52427.250000000116</v>
      </c>
      <c r="I56" s="125">
        <f>SUM(I54,I55)</f>
        <v>43966.880000000063</v>
      </c>
    </row>
    <row r="57" spans="1:9">
      <c r="A57" s="131" t="s">
        <v>9</v>
      </c>
      <c r="B57" s="127" t="s">
        <v>212</v>
      </c>
      <c r="C57" s="181" t="s">
        <v>212</v>
      </c>
      <c r="D57" s="182"/>
      <c r="E57" s="182"/>
      <c r="F57" s="183"/>
      <c r="G57" s="135"/>
      <c r="H57" s="129"/>
      <c r="I57" s="129"/>
    </row>
    <row r="58" spans="1:9" ht="11.25" customHeight="1">
      <c r="A58" s="131" t="s">
        <v>16</v>
      </c>
      <c r="B58" s="127" t="s">
        <v>213</v>
      </c>
      <c r="C58" s="181" t="s">
        <v>213</v>
      </c>
      <c r="D58" s="182"/>
      <c r="E58" s="182"/>
      <c r="F58" s="183"/>
      <c r="G58" s="135"/>
      <c r="H58" s="129"/>
      <c r="I58" s="129"/>
    </row>
    <row r="59" spans="1:9" ht="9.75" customHeight="1">
      <c r="A59" s="136"/>
      <c r="B59" s="136"/>
      <c r="C59" s="136"/>
      <c r="D59" s="136"/>
      <c r="E59" s="116"/>
      <c r="F59" s="116"/>
      <c r="G59" s="137"/>
      <c r="H59" s="137"/>
      <c r="I59" s="137"/>
    </row>
    <row r="60" spans="1:9" ht="20.25" customHeight="1">
      <c r="A60" s="190" t="s">
        <v>279</v>
      </c>
      <c r="B60" s="190"/>
      <c r="C60" s="190"/>
      <c r="D60" s="190"/>
      <c r="E60" s="190"/>
      <c r="F60" s="190"/>
      <c r="G60" s="138"/>
      <c r="H60" s="191" t="s">
        <v>278</v>
      </c>
      <c r="I60" s="191"/>
    </row>
    <row r="61" spans="1:9" ht="12" customHeight="1">
      <c r="A61" s="184" t="s">
        <v>214</v>
      </c>
      <c r="B61" s="184"/>
      <c r="C61" s="184"/>
      <c r="D61" s="184"/>
      <c r="E61" s="184"/>
      <c r="F61" s="184"/>
      <c r="G61" s="139" t="s">
        <v>130</v>
      </c>
      <c r="H61" s="185" t="s">
        <v>111</v>
      </c>
      <c r="I61" s="185"/>
    </row>
    <row r="62" spans="1:9" ht="11.25" customHeight="1">
      <c r="A62" s="140"/>
      <c r="B62" s="140"/>
      <c r="C62" s="140"/>
      <c r="D62" s="140"/>
      <c r="E62" s="140"/>
      <c r="F62" s="140"/>
      <c r="G62" s="140"/>
      <c r="H62" s="141"/>
      <c r="I62" s="141"/>
    </row>
    <row r="63" spans="1:9" ht="19.5" customHeight="1">
      <c r="A63" s="188" t="s">
        <v>275</v>
      </c>
      <c r="B63" s="188"/>
      <c r="C63" s="188"/>
      <c r="D63" s="188"/>
      <c r="E63" s="188"/>
      <c r="F63" s="188"/>
      <c r="G63" s="142" t="s">
        <v>276</v>
      </c>
      <c r="H63" s="189" t="s">
        <v>262</v>
      </c>
      <c r="I63" s="189"/>
    </row>
    <row r="64" spans="1:9" ht="15" customHeight="1">
      <c r="A64" s="186" t="s">
        <v>215</v>
      </c>
      <c r="B64" s="186"/>
      <c r="C64" s="186"/>
      <c r="D64" s="186"/>
      <c r="E64" s="186"/>
      <c r="F64" s="186"/>
      <c r="G64" s="143" t="s">
        <v>216</v>
      </c>
      <c r="H64" s="187" t="s">
        <v>111</v>
      </c>
      <c r="I64" s="187"/>
    </row>
    <row r="65" spans="1:9">
      <c r="A65" s="95"/>
      <c r="B65" s="95"/>
      <c r="C65" s="95"/>
      <c r="D65" s="95"/>
      <c r="E65" s="95"/>
      <c r="F65" s="95"/>
      <c r="G65" s="95"/>
      <c r="H65" s="95"/>
      <c r="I65" s="95"/>
    </row>
    <row r="66" spans="1:9">
      <c r="A66" s="95"/>
      <c r="B66" s="95"/>
      <c r="C66" s="95"/>
      <c r="D66" s="95"/>
      <c r="E66" s="95"/>
      <c r="F66" s="95"/>
      <c r="G66" s="95"/>
      <c r="H66" s="95"/>
      <c r="I66" s="95"/>
    </row>
    <row r="67" spans="1:9">
      <c r="A67" s="94"/>
      <c r="B67" s="94"/>
      <c r="C67" s="94"/>
      <c r="D67" s="94"/>
      <c r="E67" s="39"/>
      <c r="F67" s="94"/>
      <c r="G67" s="94"/>
      <c r="H67" s="83"/>
      <c r="I67" s="94"/>
    </row>
  </sheetData>
  <mergeCells count="62">
    <mergeCell ref="C57:F5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33:F33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21:F21"/>
    <mergeCell ref="A10:I10"/>
    <mergeCell ref="A11:I11"/>
    <mergeCell ref="A12:I12"/>
    <mergeCell ref="A13:I13"/>
    <mergeCell ref="A14:I14"/>
    <mergeCell ref="A17:I17"/>
    <mergeCell ref="A18:I18"/>
    <mergeCell ref="C20:F20"/>
    <mergeCell ref="A15:I15"/>
    <mergeCell ref="A19:I19"/>
    <mergeCell ref="A20:B20"/>
    <mergeCell ref="A9:I9"/>
    <mergeCell ref="A5:I5"/>
    <mergeCell ref="A6:I6"/>
    <mergeCell ref="A7:I7"/>
    <mergeCell ref="A8:I8"/>
    <mergeCell ref="C58:F58"/>
    <mergeCell ref="A61:F61"/>
    <mergeCell ref="H61:I61"/>
    <mergeCell ref="A64:F64"/>
    <mergeCell ref="H64:I64"/>
    <mergeCell ref="A63:F63"/>
    <mergeCell ref="H63:I63"/>
    <mergeCell ref="A60:F60"/>
    <mergeCell ref="H60:I6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B12" sqref="B12"/>
    </sheetView>
  </sheetViews>
  <sheetFormatPr defaultRowHeight="12.75"/>
  <cols>
    <col min="1" max="1" width="4.28515625" customWidth="1"/>
    <col min="2" max="2" width="28.7109375" customWidth="1"/>
    <col min="3" max="3" width="8.5703125" customWidth="1"/>
    <col min="4" max="4" width="10" customWidth="1"/>
    <col min="5" max="5" width="7.85546875" customWidth="1"/>
    <col min="6" max="6" width="7.7109375" customWidth="1"/>
    <col min="7" max="7" width="7.42578125" customWidth="1"/>
    <col min="8" max="8" width="7.85546875" customWidth="1"/>
    <col min="9" max="9" width="10" bestFit="1" customWidth="1"/>
    <col min="10" max="10" width="9.5703125" customWidth="1"/>
    <col min="11" max="11" width="8.140625" customWidth="1"/>
    <col min="12" max="12" width="9.140625" customWidth="1"/>
    <col min="13" max="13" width="11.7109375" customWidth="1"/>
  </cols>
  <sheetData>
    <row r="1" spans="1:13">
      <c r="A1" s="98"/>
      <c r="B1" s="99"/>
      <c r="C1" s="99"/>
      <c r="D1" s="99"/>
      <c r="E1" s="99"/>
      <c r="F1" s="99"/>
      <c r="G1" s="99"/>
      <c r="H1" s="99"/>
      <c r="I1" s="99" t="s">
        <v>217</v>
      </c>
      <c r="J1" s="99"/>
      <c r="K1" s="99"/>
      <c r="L1" s="99"/>
      <c r="M1" s="99"/>
    </row>
    <row r="2" spans="1:13" ht="12.75" customHeight="1">
      <c r="A2" s="98"/>
      <c r="B2" s="99" t="s">
        <v>259</v>
      </c>
      <c r="C2" s="99"/>
      <c r="D2" s="99"/>
      <c r="E2" s="99"/>
      <c r="F2" s="99"/>
      <c r="G2" s="99"/>
      <c r="H2" s="99"/>
      <c r="I2" s="99" t="s">
        <v>218</v>
      </c>
      <c r="J2" s="99"/>
      <c r="K2" s="99"/>
      <c r="L2" s="99"/>
      <c r="M2" s="99"/>
    </row>
    <row r="3" spans="1:13" ht="11.25" customHeight="1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>
      <c r="A4" s="218" t="s">
        <v>219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0.5" customHeight="1">
      <c r="A5" s="218" t="s">
        <v>250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3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>
      <c r="A7" s="218" t="s">
        <v>220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1:13" ht="9.75" customHeight="1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ht="13.5" customHeight="1">
      <c r="A9" s="220" t="s">
        <v>2</v>
      </c>
      <c r="B9" s="220" t="s">
        <v>221</v>
      </c>
      <c r="C9" s="220" t="s">
        <v>222</v>
      </c>
      <c r="D9" s="220" t="s">
        <v>223</v>
      </c>
      <c r="E9" s="220"/>
      <c r="F9" s="220"/>
      <c r="G9" s="220"/>
      <c r="H9" s="220"/>
      <c r="I9" s="220"/>
      <c r="J9" s="221"/>
      <c r="K9" s="221"/>
      <c r="L9" s="220"/>
      <c r="M9" s="220" t="s">
        <v>224</v>
      </c>
    </row>
    <row r="10" spans="1:13" ht="94.5" customHeight="1">
      <c r="A10" s="220"/>
      <c r="B10" s="220"/>
      <c r="C10" s="220"/>
      <c r="D10" s="100" t="s">
        <v>260</v>
      </c>
      <c r="E10" s="100" t="s">
        <v>225</v>
      </c>
      <c r="F10" s="100" t="s">
        <v>251</v>
      </c>
      <c r="G10" s="100" t="s">
        <v>226</v>
      </c>
      <c r="H10" s="100" t="s">
        <v>252</v>
      </c>
      <c r="I10" s="101" t="s">
        <v>227</v>
      </c>
      <c r="J10" s="100" t="s">
        <v>228</v>
      </c>
      <c r="K10" s="102" t="s">
        <v>229</v>
      </c>
      <c r="L10" s="103" t="s">
        <v>230</v>
      </c>
      <c r="M10" s="220"/>
    </row>
    <row r="11" spans="1:13" ht="12" customHeight="1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  <c r="K11" s="105" t="s">
        <v>231</v>
      </c>
      <c r="L11" s="104">
        <v>12</v>
      </c>
      <c r="M11" s="104">
        <v>13</v>
      </c>
    </row>
    <row r="12" spans="1:13" ht="59.25" customHeight="1">
      <c r="A12" s="100" t="s">
        <v>232</v>
      </c>
      <c r="B12" s="106" t="s">
        <v>233</v>
      </c>
      <c r="C12" s="107">
        <f t="shared" ref="C12:L12" si="0">SUM(C13:C14)</f>
        <v>258.85000000000002</v>
      </c>
      <c r="D12" s="107">
        <f t="shared" si="0"/>
        <v>120927.59</v>
      </c>
      <c r="E12" s="107">
        <f t="shared" si="0"/>
        <v>0</v>
      </c>
      <c r="F12" s="107">
        <f t="shared" si="0"/>
        <v>0</v>
      </c>
      <c r="G12" s="107">
        <f t="shared" si="0"/>
        <v>0</v>
      </c>
      <c r="H12" s="107">
        <f t="shared" si="0"/>
        <v>0</v>
      </c>
      <c r="I12" s="107">
        <f t="shared" si="0"/>
        <v>-121050.59</v>
      </c>
      <c r="J12" s="107">
        <f t="shared" si="0"/>
        <v>0</v>
      </c>
      <c r="K12" s="107">
        <f t="shared" si="0"/>
        <v>0</v>
      </c>
      <c r="L12" s="107">
        <f t="shared" si="0"/>
        <v>0</v>
      </c>
      <c r="M12" s="107">
        <f t="shared" ref="M12:M24" si="1">SUM(C12:L12)</f>
        <v>135.85000000000582</v>
      </c>
    </row>
    <row r="13" spans="1:13" ht="15.75" customHeight="1">
      <c r="A13" s="104" t="s">
        <v>234</v>
      </c>
      <c r="B13" s="108" t="s">
        <v>235</v>
      </c>
      <c r="C13" s="109">
        <v>258.85000000000002</v>
      </c>
      <c r="D13" s="109"/>
      <c r="E13" s="109">
        <v>1694.65</v>
      </c>
      <c r="F13" s="109"/>
      <c r="G13" s="109"/>
      <c r="H13" s="109"/>
      <c r="I13" s="109">
        <v>-1817.6499999999999</v>
      </c>
      <c r="J13" s="109"/>
      <c r="K13" s="109"/>
      <c r="L13" s="109"/>
      <c r="M13" s="107">
        <f t="shared" si="1"/>
        <v>135.85000000000014</v>
      </c>
    </row>
    <row r="14" spans="1:13" ht="16.5" customHeight="1">
      <c r="A14" s="104" t="s">
        <v>236</v>
      </c>
      <c r="B14" s="108" t="s">
        <v>237</v>
      </c>
      <c r="C14" s="109"/>
      <c r="D14" s="109">
        <v>120927.59</v>
      </c>
      <c r="E14" s="109">
        <v>-1694.65</v>
      </c>
      <c r="F14" s="109"/>
      <c r="G14" s="109"/>
      <c r="H14" s="109"/>
      <c r="I14" s="109">
        <v>-119232.94</v>
      </c>
      <c r="J14" s="109"/>
      <c r="K14" s="109"/>
      <c r="L14" s="109"/>
      <c r="M14" s="107">
        <f t="shared" si="1"/>
        <v>0</v>
      </c>
    </row>
    <row r="15" spans="1:13" ht="60" customHeight="1">
      <c r="A15" s="100" t="s">
        <v>238</v>
      </c>
      <c r="B15" s="106" t="s">
        <v>239</v>
      </c>
      <c r="C15" s="107">
        <f t="shared" ref="C15:L15" si="2">SUM(C16:C17)</f>
        <v>214217.93000000002</v>
      </c>
      <c r="D15" s="107">
        <f t="shared" si="2"/>
        <v>243293.97</v>
      </c>
      <c r="E15" s="107">
        <f t="shared" si="2"/>
        <v>0</v>
      </c>
      <c r="F15" s="107">
        <f t="shared" si="2"/>
        <v>0</v>
      </c>
      <c r="G15" s="107">
        <f t="shared" si="2"/>
        <v>0</v>
      </c>
      <c r="H15" s="107">
        <f t="shared" si="2"/>
        <v>0</v>
      </c>
      <c r="I15" s="107">
        <f t="shared" si="2"/>
        <v>-247506.09</v>
      </c>
      <c r="J15" s="107">
        <f t="shared" si="2"/>
        <v>0</v>
      </c>
      <c r="K15" s="107">
        <f t="shared" si="2"/>
        <v>0</v>
      </c>
      <c r="L15" s="107">
        <f t="shared" si="2"/>
        <v>0</v>
      </c>
      <c r="M15" s="107">
        <f t="shared" si="1"/>
        <v>210005.81000000003</v>
      </c>
    </row>
    <row r="16" spans="1:13" ht="17.25" customHeight="1">
      <c r="A16" s="104" t="s">
        <v>253</v>
      </c>
      <c r="B16" s="108" t="s">
        <v>235</v>
      </c>
      <c r="C16" s="109">
        <v>214020.36000000002</v>
      </c>
      <c r="D16" s="109">
        <v>6114.93</v>
      </c>
      <c r="E16" s="109"/>
      <c r="F16" s="109"/>
      <c r="G16" s="109"/>
      <c r="H16" s="109"/>
      <c r="I16" s="109">
        <v>-10228.279999999999</v>
      </c>
      <c r="J16" s="109"/>
      <c r="K16" s="109"/>
      <c r="L16" s="109"/>
      <c r="M16" s="107">
        <f t="shared" si="1"/>
        <v>209907.01</v>
      </c>
    </row>
    <row r="17" spans="1:13" ht="17.25" customHeight="1">
      <c r="A17" s="104" t="s">
        <v>254</v>
      </c>
      <c r="B17" s="108" t="s">
        <v>237</v>
      </c>
      <c r="C17" s="109">
        <v>197.57</v>
      </c>
      <c r="D17" s="109">
        <v>237179.04</v>
      </c>
      <c r="E17" s="109"/>
      <c r="F17" s="109"/>
      <c r="G17" s="109"/>
      <c r="H17" s="109"/>
      <c r="I17" s="109">
        <v>-237277.81</v>
      </c>
      <c r="J17" s="109"/>
      <c r="K17" s="109"/>
      <c r="L17" s="109"/>
      <c r="M17" s="107">
        <f t="shared" si="1"/>
        <v>98.800000000017462</v>
      </c>
    </row>
    <row r="18" spans="1:13" ht="81" customHeight="1">
      <c r="A18" s="100" t="s">
        <v>240</v>
      </c>
      <c r="B18" s="106" t="s">
        <v>241</v>
      </c>
      <c r="C18" s="107">
        <f t="shared" ref="C18:L18" si="3">SUM(C19:C20)</f>
        <v>0</v>
      </c>
      <c r="D18" s="107">
        <f t="shared" si="3"/>
        <v>0</v>
      </c>
      <c r="E18" s="107">
        <f t="shared" si="3"/>
        <v>0</v>
      </c>
      <c r="F18" s="107">
        <f t="shared" si="3"/>
        <v>0</v>
      </c>
      <c r="G18" s="107">
        <f t="shared" si="3"/>
        <v>0</v>
      </c>
      <c r="H18" s="107">
        <f t="shared" si="3"/>
        <v>0</v>
      </c>
      <c r="I18" s="107">
        <f t="shared" si="3"/>
        <v>0</v>
      </c>
      <c r="J18" s="107">
        <f>SUM(J19:J20)</f>
        <v>0</v>
      </c>
      <c r="K18" s="107">
        <f t="shared" si="3"/>
        <v>0</v>
      </c>
      <c r="L18" s="107">
        <f t="shared" si="3"/>
        <v>0</v>
      </c>
      <c r="M18" s="107">
        <f t="shared" si="1"/>
        <v>0</v>
      </c>
    </row>
    <row r="19" spans="1:13" ht="15.75" customHeight="1">
      <c r="A19" s="104" t="s">
        <v>242</v>
      </c>
      <c r="B19" s="108" t="s">
        <v>235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7">
        <f t="shared" si="1"/>
        <v>0</v>
      </c>
    </row>
    <row r="20" spans="1:13">
      <c r="A20" s="104" t="s">
        <v>255</v>
      </c>
      <c r="B20" s="108" t="s">
        <v>237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7">
        <f t="shared" si="1"/>
        <v>0</v>
      </c>
    </row>
    <row r="21" spans="1:13" ht="18" customHeight="1">
      <c r="A21" s="100" t="s">
        <v>243</v>
      </c>
      <c r="B21" s="106" t="s">
        <v>244</v>
      </c>
      <c r="C21" s="107">
        <f t="shared" ref="C21:L21" si="4">SUM(C22:C23)</f>
        <v>12538.53</v>
      </c>
      <c r="D21" s="107">
        <f t="shared" si="4"/>
        <v>289.47000000000003</v>
      </c>
      <c r="E21" s="107">
        <f>SUM(E22:E23)</f>
        <v>0</v>
      </c>
      <c r="F21" s="107">
        <f t="shared" si="4"/>
        <v>2563.0500000000002</v>
      </c>
      <c r="G21" s="107">
        <f t="shared" si="4"/>
        <v>0</v>
      </c>
      <c r="H21" s="107">
        <f t="shared" si="4"/>
        <v>0</v>
      </c>
      <c r="I21" s="107">
        <f t="shared" si="4"/>
        <v>-4502.58</v>
      </c>
      <c r="J21" s="107">
        <f>SUM(J22:J23)</f>
        <v>0</v>
      </c>
      <c r="K21" s="107">
        <f t="shared" si="4"/>
        <v>0</v>
      </c>
      <c r="L21" s="107">
        <f t="shared" si="4"/>
        <v>0</v>
      </c>
      <c r="M21" s="107">
        <f t="shared" si="1"/>
        <v>10888.47</v>
      </c>
    </row>
    <row r="22" spans="1:13" ht="18.75" customHeight="1">
      <c r="A22" s="104" t="s">
        <v>245</v>
      </c>
      <c r="B22" s="108" t="s">
        <v>235</v>
      </c>
      <c r="C22" s="109">
        <v>11374.83</v>
      </c>
      <c r="D22" s="109">
        <v>100</v>
      </c>
      <c r="E22" s="109"/>
      <c r="F22" s="109">
        <v>2563.0500000000002</v>
      </c>
      <c r="G22" s="109"/>
      <c r="H22" s="109"/>
      <c r="I22" s="109">
        <v>-4150.92</v>
      </c>
      <c r="J22" s="109"/>
      <c r="K22" s="109"/>
      <c r="L22" s="109"/>
      <c r="M22" s="107">
        <f t="shared" si="1"/>
        <v>9886.9600000000009</v>
      </c>
    </row>
    <row r="23" spans="1:13" ht="17.25" customHeight="1">
      <c r="A23" s="104" t="s">
        <v>246</v>
      </c>
      <c r="B23" s="108" t="s">
        <v>237</v>
      </c>
      <c r="C23" s="109">
        <v>1163.7</v>
      </c>
      <c r="D23" s="109">
        <v>189.47</v>
      </c>
      <c r="E23" s="109"/>
      <c r="F23" s="109"/>
      <c r="G23" s="109"/>
      <c r="H23" s="109"/>
      <c r="I23" s="109">
        <v>-351.66</v>
      </c>
      <c r="J23" s="109"/>
      <c r="K23" s="109"/>
      <c r="L23" s="109"/>
      <c r="M23" s="107">
        <f t="shared" si="1"/>
        <v>1001.51</v>
      </c>
    </row>
    <row r="24" spans="1:13">
      <c r="A24" s="100" t="s">
        <v>247</v>
      </c>
      <c r="B24" s="106" t="s">
        <v>248</v>
      </c>
      <c r="C24" s="110">
        <f t="shared" ref="C24:L24" si="5">SUM(C12,C15,C18,C21)</f>
        <v>227015.31000000003</v>
      </c>
      <c r="D24" s="110">
        <f t="shared" si="5"/>
        <v>364511.02999999997</v>
      </c>
      <c r="E24" s="110">
        <f t="shared" si="5"/>
        <v>0</v>
      </c>
      <c r="F24" s="110">
        <f t="shared" si="5"/>
        <v>2563.0500000000002</v>
      </c>
      <c r="G24" s="110">
        <f t="shared" si="5"/>
        <v>0</v>
      </c>
      <c r="H24" s="110">
        <f t="shared" si="5"/>
        <v>0</v>
      </c>
      <c r="I24" s="110">
        <f t="shared" si="5"/>
        <v>-373059.26</v>
      </c>
      <c r="J24" s="110">
        <f t="shared" si="5"/>
        <v>0</v>
      </c>
      <c r="K24" s="110">
        <f t="shared" si="5"/>
        <v>0</v>
      </c>
      <c r="L24" s="110">
        <f t="shared" si="5"/>
        <v>0</v>
      </c>
      <c r="M24" s="110">
        <f t="shared" si="1"/>
        <v>221030.13</v>
      </c>
    </row>
    <row r="25" spans="1:13">
      <c r="A25" s="111" t="s">
        <v>249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>
      <c r="A26" s="112"/>
      <c r="B26" s="112"/>
      <c r="C26" s="112"/>
      <c r="D26" s="112"/>
      <c r="E26" s="112"/>
      <c r="F26" s="113"/>
      <c r="G26" s="113"/>
      <c r="H26" s="113"/>
      <c r="I26" s="113"/>
      <c r="J26" s="113"/>
      <c r="K26" s="113"/>
      <c r="L26" s="113"/>
      <c r="M26" s="113"/>
    </row>
    <row r="27" spans="1:13">
      <c r="A27" s="112"/>
      <c r="B27" s="112"/>
      <c r="C27" s="112"/>
      <c r="D27" s="112"/>
      <c r="E27" s="112"/>
      <c r="F27" s="113"/>
      <c r="G27" s="113"/>
      <c r="H27" s="113"/>
      <c r="I27" s="113"/>
      <c r="J27" s="113"/>
      <c r="K27" s="113"/>
      <c r="L27" s="113"/>
      <c r="M27" s="113"/>
    </row>
    <row r="28" spans="1:13">
      <c r="A28" s="96"/>
      <c r="B28" s="96"/>
      <c r="C28" s="96"/>
      <c r="D28" s="96"/>
      <c r="E28" s="39"/>
      <c r="F28" s="96"/>
      <c r="G28" s="96"/>
      <c r="H28" s="96"/>
      <c r="I28" s="96"/>
      <c r="J28" s="96"/>
      <c r="K28" s="96"/>
      <c r="L28" s="96"/>
      <c r="M28" s="96"/>
    </row>
    <row r="29" spans="1:13" ht="15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</row>
    <row r="30" spans="1:13" ht="15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</row>
    <row r="31" spans="1:13" ht="15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ht="15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13" ht="15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</sheetData>
  <mergeCells count="8">
    <mergeCell ref="A4:M4"/>
    <mergeCell ref="A5:M5"/>
    <mergeCell ref="A7:M7"/>
    <mergeCell ref="A9:A10"/>
    <mergeCell ref="B9:B10"/>
    <mergeCell ref="C9:C10"/>
    <mergeCell ref="D9:L9"/>
    <mergeCell ref="M9:M10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FBA II ketv</vt:lpstr>
      <vt:lpstr>VRA II ketv</vt:lpstr>
      <vt:lpstr>4 priedas</vt:lpstr>
      <vt:lpstr>'FBA II ketv'!Spausdinti_pavadinimus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Darbo</dc:creator>
  <cp:lastModifiedBy>Vartrotojas</cp:lastModifiedBy>
  <cp:lastPrinted>2019-08-14T08:39:34Z</cp:lastPrinted>
  <dcterms:created xsi:type="dcterms:W3CDTF">2009-07-20T14:30:53Z</dcterms:created>
  <dcterms:modified xsi:type="dcterms:W3CDTF">2020-10-02T08:17:18Z</dcterms:modified>
</cp:coreProperties>
</file>