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o\Desktop\Kontorai 2020 m\"/>
    </mc:Choice>
  </mc:AlternateContent>
  <xr:revisionPtr revIDLastSave="0" documentId="13_ncr:1_{B7516484-3CF4-4301-9819-ABDA04E0A880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FBA II ketv" sheetId="4" r:id="rId1"/>
    <sheet name="VRA II ketv" sheetId="6" r:id="rId2"/>
    <sheet name="4 priedas" sheetId="7" r:id="rId3"/>
  </sheets>
  <definedNames>
    <definedName name="_xlnm.Print_Titles" localSheetId="0">'FBA II ketv'!$19:$19</definedName>
  </definedNames>
  <calcPr calcId="181029"/>
</workbook>
</file>

<file path=xl/calcChain.xml><?xml version="1.0" encoding="utf-8"?>
<calcChain xmlns="http://schemas.openxmlformats.org/spreadsheetml/2006/main">
  <c r="J25" i="7" l="1"/>
  <c r="F25" i="7"/>
  <c r="M24" i="7"/>
  <c r="M23" i="7"/>
  <c r="L22" i="7"/>
  <c r="K22" i="7"/>
  <c r="J22" i="7"/>
  <c r="I22" i="7"/>
  <c r="H22" i="7"/>
  <c r="G22" i="7"/>
  <c r="G25" i="7" s="1"/>
  <c r="F22" i="7"/>
  <c r="E22" i="7"/>
  <c r="D22" i="7"/>
  <c r="C22" i="7"/>
  <c r="M22" i="7" s="1"/>
  <c r="M21" i="7"/>
  <c r="M20" i="7"/>
  <c r="L19" i="7"/>
  <c r="K19" i="7"/>
  <c r="J19" i="7"/>
  <c r="I19" i="7"/>
  <c r="H19" i="7"/>
  <c r="G19" i="7"/>
  <c r="F19" i="7"/>
  <c r="E19" i="7"/>
  <c r="C19" i="7"/>
  <c r="C25" i="7" s="1"/>
  <c r="M18" i="7"/>
  <c r="M17" i="7"/>
  <c r="L16" i="7"/>
  <c r="K16" i="7"/>
  <c r="K25" i="7" s="1"/>
  <c r="J16" i="7"/>
  <c r="I16" i="7"/>
  <c r="H16" i="7"/>
  <c r="G16" i="7"/>
  <c r="F16" i="7"/>
  <c r="E16" i="7"/>
  <c r="D16" i="7"/>
  <c r="M16" i="7" s="1"/>
  <c r="C16" i="7"/>
  <c r="M15" i="7"/>
  <c r="M14" i="7"/>
  <c r="L13" i="7"/>
  <c r="L25" i="7" s="1"/>
  <c r="K13" i="7"/>
  <c r="J13" i="7"/>
  <c r="I13" i="7"/>
  <c r="I25" i="7" s="1"/>
  <c r="H13" i="7"/>
  <c r="H25" i="7" s="1"/>
  <c r="G13" i="7"/>
  <c r="F13" i="7"/>
  <c r="E13" i="7"/>
  <c r="E25" i="7" s="1"/>
  <c r="D13" i="7"/>
  <c r="D25" i="7" s="1"/>
  <c r="C13" i="7"/>
  <c r="M25" i="7" l="1"/>
  <c r="M13" i="7"/>
  <c r="M19" i="7"/>
  <c r="I47" i="6"/>
  <c r="H47" i="6"/>
  <c r="I31" i="6"/>
  <c r="H31" i="6"/>
  <c r="I28" i="6"/>
  <c r="H28" i="6"/>
  <c r="I22" i="6"/>
  <c r="I21" i="6" s="1"/>
  <c r="I46" i="6" s="1"/>
  <c r="I54" i="6" s="1"/>
  <c r="I56" i="6" s="1"/>
  <c r="H22" i="6"/>
  <c r="H21" i="6" s="1"/>
  <c r="H46" i="6" s="1"/>
  <c r="H54" i="6" s="1"/>
  <c r="H56" i="6" s="1"/>
  <c r="G90" i="4" l="1"/>
  <c r="F90" i="4"/>
  <c r="G86" i="4"/>
  <c r="F86" i="4"/>
  <c r="G84" i="4"/>
  <c r="F84" i="4"/>
  <c r="G75" i="4"/>
  <c r="F75" i="4"/>
  <c r="G69" i="4"/>
  <c r="F69" i="4"/>
  <c r="G65" i="4"/>
  <c r="F65" i="4"/>
  <c r="G64" i="4"/>
  <c r="F64" i="4"/>
  <c r="G59" i="4"/>
  <c r="G94" i="4" s="1"/>
  <c r="F59" i="4"/>
  <c r="F94" i="4" s="1"/>
  <c r="G49" i="4"/>
  <c r="F49" i="4"/>
  <c r="G42" i="4"/>
  <c r="G41" i="4" s="1"/>
  <c r="F42" i="4"/>
  <c r="F41" i="4" s="1"/>
  <c r="G27" i="4"/>
  <c r="F27" i="4"/>
  <c r="G21" i="4"/>
  <c r="F21" i="4"/>
  <c r="G20" i="4"/>
  <c r="F20" i="4"/>
  <c r="F58" i="4" l="1"/>
  <c r="G5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67514556-45DD-4D10-9B07-91EA5CC192F1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8B9FEBF8-5180-43B7-B491-B3A96D9441B8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BA2CA305-486D-4979-9887-DA02932C29B5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3C8C9449-21CD-4B95-B1C7-409B414EDD58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55A78859-9D35-4385-A355-DC0DAF8373E3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48928FE-AF0C-443E-A8C1-AE681C49FDD9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FCA0BFDC-8B42-44D3-AB13-39913582B97F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5899AA3D-7509-4F9A-86F1-7A8F8D1A7707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7F3C3840-7E12-4F92-83C0-753FE784EDAC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E003251F-2C2E-4B96-815E-887D056638F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36784173-8256-460E-9D0D-E5345F7A5DFB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57ED8F92-E765-4C72-9AE5-1CC732C40774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E7BA0FA0-5B92-455B-93FE-7A6A39837362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381931F3-9012-434F-8965-FEDA14D90A61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6F4F4201-3842-425A-9BC2-774210280C3E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CB7025B1-002F-4B35-B4ED-B9CE81E33E8E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54BCBAAE-482E-4639-82E9-62FE4248BF5E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AA570831-79F6-4413-8470-2A9DA59EE5AA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A0F7BB26-9D2F-4EFE-A74B-4CBFC482D2D7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4AF64382-F0A7-403D-A874-BAE97ABC271C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22516AE4-044B-41F0-973E-575B32F7E5A4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E59D1DE7-360D-404B-84F1-19EBA300C567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1C4843A8-D18B-42A5-8405-9A3A870E7391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33EC2E70-31C5-4BE9-8143-FEF9A409F0C5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93D3BE0C-AF1F-498C-9B50-F5D01AD6F231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DADF4B11-6D90-4450-875A-0404957DCD4A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525314A8-0966-4DF6-A7CB-A2B079D0D4E9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12E253A5-D7AE-4ACA-8D69-9AFE6C48A034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66535C51-E678-4E54-9498-7C1A6BE82BB8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2F392EA6-63E1-4BC8-9B43-ED33B203FCBC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BD0F321D-CE81-4CDF-8207-1F7DFCF686FD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4C8ECE8F-6055-49FA-9B4D-793F84B4F775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86F5CEA-4942-4D65-BC1D-DB34B3FAC2B5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9C98735B-9B4C-49D3-9BFD-BD577DBEE847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5D774AD-FB01-428A-AAEB-E59C477FDB9F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295896EA-2DA5-4D37-AC62-E4D763120A74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C736FD39-4060-4176-865F-56EEB5043B8C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B4AD9A52-1DA3-422C-8492-1E38482E9055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58AE5878-5E48-4933-8BA3-7BDD9D278337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 xr:uid="{CA0E7BF3-A8B2-425F-B770-47D25B45AC9B}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5EC578B1-1E4C-4AF0-B18F-2397AE247734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 xr:uid="{BB4110D0-9703-42F3-AA7F-C715F6C1B6AA}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A8032E1C-5FBA-4693-B557-C247A53C65B3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06A233E2-10DD-4295-A25E-82341D25F835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358A9D7D-868B-4DDC-9E70-D40A256BE472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02465E43-E401-4493-ACA6-1D19B3134CD8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6AB5F197-38FF-496C-8A37-8C1CBCFEA52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FFACCC41-4C74-4E90-B7B4-0500A824608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F4BB1508-1462-4D9A-9806-7AB17E1A4B7E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129B07AB-4853-4EB2-A3F6-9E204AA5CA07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7496B3EF-4D0C-42FE-A9FF-C76C7E9FF5FF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E6193519-F2E1-48D1-8E5D-E8BA7D3B4654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A0A8BA5E-F33B-45C6-B905-84D07803B704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66414350-E306-401A-8A24-00853F0A8759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0352B50E-4FC0-47B8-84AD-E52B05B98427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57B9E6D3-9E71-4D1A-B0DE-2719967D004B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3B738D21-1CC8-4A2A-A9E6-8861084C9134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BF6588A6-B9F6-41CD-AC99-7CC8BA11D4B4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887AEBFF-DFB5-4A89-8E90-FF695C1DF11D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 xr:uid="{9CD76533-66D6-46B7-A499-E34FCB591080}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DCE5873D-BA78-447C-A172-2E4B469A8AF7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5FAFC1B7-B084-4FAC-8D3C-2BB87A6DEFDC}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B7A82F28-C147-4455-9E1C-991A9A5CFF8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B257131A-C3B6-4F9C-AABD-B2BE26C9F6AF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71D00C50-64EB-4EA5-8697-D2256F8164C7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83404AA2-CBED-4710-9030-AF6BB911683A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80235B64-D18A-479B-A546-DC85AB9C62A9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B523D38F-D6C6-4AA3-9A14-7AA712300F1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D8D622EB-88A4-44A9-9101-E5BE19D5966F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D4F6DE7F-81DE-420E-933D-F95CFDFC549E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1BF51A1A-D32B-4078-9C12-9A9796AE3BDB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12708656-BCC9-4579-81A0-F8A30EF1E628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B9F8E3A6-BC07-4240-B5FC-34B2D0108F84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088BE58D-49BF-42D6-968D-DFCE0E46EFE2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E33993B8-B6EB-4CB9-B862-E9DE5DF42379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BFADB313-282B-4124-8FBB-A74A38DFB9C4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67909696-7B01-4AC3-8F18-87A9C9F3BE5A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8D4A755B-E45A-480E-B8DA-16A4811C54B7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B74ED819-EAEA-445C-A3B9-DF7E37343E21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99C8ADE0-F8A9-4346-8572-F487764CE390}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FFF6D522-D1A2-4B85-B9DE-08D5963D7DDB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75A93D6D-6174-4D17-9766-7636A225AAFA}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D9FA8E4F-30CA-43BA-B2AB-7A4786B3CB36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E8E758BC-53E8-43F9-AC13-B52F40E89D99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31460D4F-86E8-4D6C-A302-C8E554A0BBB7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D5FEDC54-E4D7-4ACE-86A0-DB019A962734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490D12E9-4F24-4CE8-A643-A80732FECC1C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1D7D5A23-1C59-456D-8D4E-CB9589BF00B3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7C8A2B38-4CAF-4134-BE4E-5181F8B316FF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34330854-7700-455E-B36D-6B71E2A7ADC2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E38B1D75-7389-4926-A765-138ED8EC7CAB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0501EFFC-2CDB-48C3-97E5-CEF1A52DF538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CB56B922-557C-4B79-AEF7-8BC967BBAE51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3B067DC0-D043-48B8-8095-437DA1E3CEC3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F7BDFCF5-6587-4BEF-944E-B436CECD4FC9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4CA65323-D93C-47D4-A3C9-E4F4231605ED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05C307C3-41E0-464B-8EC4-EB616E316B58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47419FAC-5BAC-4BA4-8DA2-8A95BBE58BDF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E457D92D-EAC1-45F7-AB5A-4E76F4827879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 xr:uid="{983602C3-D054-45D0-8974-9856455D3B8D}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DAC7A221-6B6A-4598-BE6E-20E4CE3F5519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EDB1463D-1D1B-4823-B0A5-512958D5E14B}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063BCA5A-1357-428D-9085-51EC908DF1CC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2ED6CCAF-3C7F-47A9-B9FA-73A4550C701B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5F1D08A8-73BA-4634-9051-48C7698D3E53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5AABA45C-BDF0-40F7-99F0-A8498C08879E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<sst xmlns="http://schemas.openxmlformats.org/spreadsheetml/2006/main" count="367" uniqueCount="270">
  <si>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</si>
  <si>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</si>
  <si>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</si>
  <si>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</si>
  <si>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</si>
  <si>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</si>
  <si>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</si>
  <si>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</si>
  <si>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</si>
  <si>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</si>
  <si>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</si>
  <si>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</si>
  <si>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</si>
  <si>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</si>
  <si>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</si>
  <si>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</si>
  <si>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</si>
  <si>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</si>
  <si>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</si>
  <si>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</si>
  <si>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</si>
  <si>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</si>
  <si>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</si>
  <si>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</si>
  <si>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</si>
  <si>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</si>
  <si>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</si>
  <si>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</si>
  <si>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</si>
  <si>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</si>
  <si>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</si>
  <si>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</si>
  <si>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</si>
  <si>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</si>
  <si>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</si>
  <si>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</si>
  <si>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</si>
  <si>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</si>
  <si>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</si>
  <si>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</si>
  <si>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</si>
  <si>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</si>
  <si>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</si>
  <si>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</si>
  <si>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</si>
  <si>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</si>
  <si>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</si>
  <si>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</si>
  <si>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</si>
  <si>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</si>
  <si>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</si>
  <si>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</si>
  <si>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</si>
  <si>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</si>
  <si>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</si>
  <si>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</si>
  <si>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</si>
  <si>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</si>
  <si>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</si>
  <si>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</si>
  <si>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</si>
  <si>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</si>
  <si>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</si>
  <si>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</si>
  <si>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</si>
  <si>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</si>
  <si>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</si>
  <si>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</si>
  <si>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</si>
  <si>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</si>
  <si>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</si>
  <si>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</si>
  <si>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</si>
  <si>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</si>
  <si>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</si>
  <si>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</si>
  <si>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</si>
  <si>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</si>
  <si>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</si>
  <si>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</si>
  <si>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</si>
  <si>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</si>
  <si>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</si>
  <si>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</si>
  <si>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</si>
  <si>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</si>
  <si>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</si>
  <si>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</si>
  <si>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</si>
  <si>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</si>
  <si>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</si>
  <si>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</si>
  <si>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</si>
  <si>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</si>
  <si>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</si>
  <si>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</si>
  <si>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</si>
  <si>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</si>
  <si>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</si>
  <si>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</si>
  <si>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</si>
  <si>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</si>
  <si>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</si>
  <si>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</si>
  <si>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</si>
  <si>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</si>
  <si>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</si>
  <si>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</si>
  <si>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</si>
  <si>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</si>
  <si>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</si>
  <si>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</si>
  <si>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</si>
  <si>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</si>
  <si>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</si>
  <si>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</si>
  <si>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</si>
  <si>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</si>
  <si>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</si>
  <si>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</si>
  <si>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</si>
  <si>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</si>
  <si>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</si>
  <si>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</si>
  <si>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</si>
  <si>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</si>
  <si>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</si>
  <si>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</si>
  <si>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</si>
  <si>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</si>
  <si>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</si>
  <si>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</si>
  <si>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Gargždų lopšelis - darželis "Gintarėlis"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</si>
  <si>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</si>
  <si>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</si>
  <si>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</si>
  <si>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</si>
  <si>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</si>
  <si>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</si>
  <si>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</si>
  <si>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</si>
  <si>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</si>
  <si>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</si>
  <si>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</si>
  <si>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</si>
  <si>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</si>
  <si>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</si>
  <si>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</si>
  <si>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</si>
  <si>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</si>
  <si>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</si>
  <si>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</si>
  <si>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</si>
  <si>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</si>
  <si>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</si>
  <si>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</si>
  <si>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</si>
  <si>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</si>
  <si>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</si>
  <si>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</si>
  <si>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</si>
  <si>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</si>
  <si>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</si>
  <si>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</si>
  <si>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</si>
  <si>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</si>
  <si>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</si>
  <si>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</si>
  <si>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</si>
  <si>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</si>
  <si>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</si>
  <si>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</si>
  <si>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</si>
  <si>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</si>
  <si>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</si>
  <si>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</si>
  <si>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</si>
  <si>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</si>
  <si>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</si>
  <si>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</si>
  <si>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</si>
  <si>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</si>
  <si>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</si>
  <si>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</si>
  <si>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</si>
  <si>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</si>
  <si>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</si>
  <si>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</si>
  <si>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</si>
  <si>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</si>
  <si>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</si>
  <si>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</si>
  <si>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</si>
  <si>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</si>
  <si>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</si>
  <si>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</si>
  <si>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</si>
  <si>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</si>
  <si>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</si>
  <si>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</si>
  <si>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</si>
  <si>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</si>
  <si>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</si>
  <si>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</si>
  <si>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</si>
  <si>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</si>
  <si>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</si>
  <si>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</si>
  <si>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</si>
  <si>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</si>
  <si>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</si>
  <si>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</si>
  <si>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</si>
  <si>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</si>
  <si>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</si>
  <si>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</si>
  <si>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</si>
  <si>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</si>
  <si>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</si>
  <si>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</si>
  <si>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</si>
  <si>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</si>
  <si>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</si>
  <si>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</si>
  <si>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</si>
  <si>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</si>
  <si>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</si>
  <si>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</si>
  <si>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</si>
  <si>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</si>
  <si>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</si>
  <si>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</si>
  <si>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</si>
  <si>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</si>
  <si>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</si>
  <si>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</si>
  <si>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</si>
  <si>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</si>
  <si>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</si>
  <si>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</si>
  <si>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</si>
  <si>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</si>
  <si>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</si>
  <si>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</si>
  <si>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</si>
  <si>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</si>
  <si>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</si>
  <si>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</si>
  <si>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</si>
  <si>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191789161, Melioratorių 16, Gargždai</t>
  </si>
  <si>
    <t xml:space="preserve">Pateikimo valiuta ir tikslumas: eurais </t>
  </si>
  <si>
    <t>Kristina Narvilė</t>
  </si>
  <si>
    <t>______________________________________________________</t>
  </si>
  <si>
    <t>____________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</si>
  <si>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</si>
  <si>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</si>
  <si>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</si>
  <si>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</si>
  <si>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</si>
  <si>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</si>
  <si>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</si>
  <si>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PAGAL  2020.06.30 D. DUOMENIS</t>
  </si>
  <si>
    <t xml:space="preserve">2020.08.04 Nr.     </t>
  </si>
  <si>
    <t xml:space="preserve">________________________________________________________                                     </t>
  </si>
  <si>
    <r>
      <rPr>
        <sz val="10"/>
        <rFont val="Times New Roman"/>
        <family val="1"/>
        <charset val="186"/>
      </rPr>
      <t xml:space="preserve">              </t>
    </r>
    <r>
      <rPr>
        <u/>
        <sz val="10"/>
        <rFont val="Times New Roman"/>
        <family val="1"/>
        <charset val="186"/>
      </rPr>
      <t>Kristina Narvilė</t>
    </r>
  </si>
  <si>
    <t>Gargždų lopšelis-darželis "Gintarėlis"</t>
  </si>
  <si>
    <t xml:space="preserve">2020.08.03 Nr.     </t>
  </si>
  <si>
    <t xml:space="preserve">         Alė Šimaitienė</t>
  </si>
  <si>
    <t>Direktorė</t>
  </si>
  <si>
    <t>Alė Šimaitienė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</si>
</sst>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NewRoman,Bold"/>
    </font>
    <font>
      <b/>
      <sz val="10"/>
      <name val="Arial"/>
      <family val="2"/>
      <charset val="186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u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NewRoman,Bold"/>
      <charset val="186"/>
    </font>
    <font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u/>
      <sz val="11"/>
      <name val="Arial"/>
      <family val="2"/>
      <charset val="186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2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14" fontId="15" fillId="0" borderId="0" xfId="0" applyNumberFormat="1" applyFont="1" applyAlignment="1">
      <alignment vertical="center"/>
    </xf>
    <xf numFmtId="0" fontId="7" fillId="2" borderId="0" xfId="0" applyFont="1" applyFill="1" applyAlignment="1">
      <alignment wrapText="1"/>
    </xf>
    <xf numFmtId="0" fontId="8" fillId="0" borderId="0" xfId="0" applyFont="1"/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21" fillId="0" borderId="2" xfId="0" applyFont="1" applyBorder="1" applyAlignment="1">
      <alignment horizontal="left" vertical="center"/>
    </xf>
    <xf numFmtId="0" fontId="31" fillId="0" borderId="3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showGridLines="0" topLeftCell="A85" zoomScaleNormal="100" zoomScaleSheetLayoutView="100" workbookViewId="0">
      <selection activeCell="D104" sqref="D104"/>
    </sheetView>
  </sheetViews>
  <sheetFormatPr defaultRowHeight="12.75"/>
  <cols>
    <col min="1" max="1" width="10.5703125" style="6" customWidth="1"/>
    <col min="2" max="2" width="3.140625" style="116" customWidth="1"/>
    <col min="3" max="3" width="2.7109375" style="116" customWidth="1"/>
    <col min="4" max="4" width="59" style="116" customWidth="1"/>
    <col min="5" max="5" width="7.7109375" style="116" customWidth="1"/>
    <col min="6" max="6" width="11.85546875" style="6" customWidth="1"/>
    <col min="7" max="7" width="12.85546875" style="6" customWidth="1"/>
    <col min="8" max="8" width="5.28515625" style="6" customWidth="1"/>
    <col min="9" max="16384" width="9.140625" style="6"/>
  </cols>
  <sheetData>
    <row r="1" spans="1:7">
      <c r="E1" s="58"/>
    </row>
    <row r="2" spans="1:7">
      <c r="E2" s="135" t="s">
        <v>94</v>
      </c>
      <c r="F2" s="136"/>
      <c r="G2" s="136"/>
    </row>
    <row r="3" spans="1:7">
      <c r="E3" s="137" t="s">
        <v>112</v>
      </c>
      <c r="F3" s="138"/>
      <c r="G3" s="138"/>
    </row>
    <row r="5" spans="1:7">
      <c r="A5" s="145" t="s">
        <v>93</v>
      </c>
      <c r="B5" s="146"/>
      <c r="C5" s="146"/>
      <c r="D5" s="146"/>
      <c r="E5" s="146"/>
      <c r="F5" s="144"/>
      <c r="G5" s="144"/>
    </row>
    <row r="6" spans="1:7">
      <c r="A6" s="147"/>
      <c r="B6" s="147"/>
      <c r="C6" s="147"/>
      <c r="D6" s="147"/>
      <c r="E6" s="147"/>
      <c r="F6" s="147"/>
      <c r="G6" s="147"/>
    </row>
    <row r="7" spans="1:7">
      <c r="A7" s="139" t="s">
        <v>132</v>
      </c>
      <c r="B7" s="140"/>
      <c r="C7" s="140"/>
      <c r="D7" s="140"/>
      <c r="E7" s="140"/>
      <c r="F7" s="141"/>
      <c r="G7" s="141"/>
    </row>
    <row r="8" spans="1:7">
      <c r="A8" s="142" t="s">
        <v>113</v>
      </c>
      <c r="B8" s="143"/>
      <c r="C8" s="143"/>
      <c r="D8" s="143"/>
      <c r="E8" s="143"/>
      <c r="F8" s="144"/>
      <c r="G8" s="144"/>
    </row>
    <row r="9" spans="1:7" ht="12.75" customHeight="1">
      <c r="A9" s="151" t="s">
        <v>249</v>
      </c>
      <c r="B9" s="152"/>
      <c r="C9" s="152"/>
      <c r="D9" s="152"/>
      <c r="E9" s="152"/>
      <c r="F9" s="153"/>
      <c r="G9" s="153"/>
    </row>
    <row r="10" spans="1:7">
      <c r="A10" s="155" t="s">
        <v>114</v>
      </c>
      <c r="B10" s="156"/>
      <c r="C10" s="156"/>
      <c r="D10" s="156"/>
      <c r="E10" s="156"/>
      <c r="F10" s="157"/>
      <c r="G10" s="157"/>
    </row>
    <row r="11" spans="1:7">
      <c r="A11" s="157"/>
      <c r="B11" s="157"/>
      <c r="C11" s="157"/>
      <c r="D11" s="157"/>
      <c r="E11" s="157"/>
      <c r="F11" s="157"/>
      <c r="G11" s="157"/>
    </row>
    <row r="12" spans="1:7">
      <c r="A12" s="154"/>
      <c r="B12" s="144"/>
      <c r="C12" s="144"/>
      <c r="D12" s="144"/>
      <c r="E12" s="144"/>
    </row>
    <row r="13" spans="1:7">
      <c r="A13" s="145" t="s">
        <v>0</v>
      </c>
      <c r="B13" s="146"/>
      <c r="C13" s="146"/>
      <c r="D13" s="146"/>
      <c r="E13" s="146"/>
      <c r="F13" s="158"/>
      <c r="G13" s="158"/>
    </row>
    <row r="14" spans="1:7">
      <c r="A14" s="145" t="s">
        <v>261</v>
      </c>
      <c r="B14" s="146"/>
      <c r="C14" s="146"/>
      <c r="D14" s="146"/>
      <c r="E14" s="146"/>
      <c r="F14" s="158"/>
      <c r="G14" s="158"/>
    </row>
    <row r="15" spans="1:7">
      <c r="A15" s="118"/>
      <c r="B15" s="119"/>
      <c r="C15" s="119"/>
      <c r="D15" s="119"/>
      <c r="E15" s="119"/>
      <c r="F15" s="120"/>
      <c r="G15" s="120"/>
    </row>
    <row r="16" spans="1:7">
      <c r="A16" s="151" t="s">
        <v>262</v>
      </c>
      <c r="B16" s="159"/>
      <c r="C16" s="159"/>
      <c r="D16" s="159"/>
      <c r="E16" s="159"/>
      <c r="F16" s="160"/>
      <c r="G16" s="160"/>
    </row>
    <row r="17" spans="1:7">
      <c r="A17" s="142" t="s">
        <v>1</v>
      </c>
      <c r="B17" s="142"/>
      <c r="C17" s="142"/>
      <c r="D17" s="142"/>
      <c r="E17" s="142"/>
      <c r="F17" s="161"/>
      <c r="G17" s="161"/>
    </row>
    <row r="18" spans="1:7" ht="12.75" customHeight="1">
      <c r="A18" s="118"/>
      <c r="B18" s="112"/>
      <c r="C18" s="112"/>
      <c r="D18" s="162" t="s">
        <v>250</v>
      </c>
      <c r="E18" s="162"/>
      <c r="F18" s="162"/>
      <c r="G18" s="162"/>
    </row>
    <row r="19" spans="1:7" ht="67.5" customHeight="1">
      <c r="A19" s="54" t="s">
        <v>2</v>
      </c>
      <c r="B19" s="148" t="s">
        <v>3</v>
      </c>
      <c r="C19" s="149"/>
      <c r="D19" s="150"/>
      <c r="E19" s="2" t="s">
        <v>4</v>
      </c>
      <c r="F19" s="1" t="s">
        <v>5</v>
      </c>
      <c r="G19" s="1" t="s">
        <v>6</v>
      </c>
    </row>
    <row r="20" spans="1:7" s="116" customFormat="1" ht="12.75" customHeight="1">
      <c r="A20" s="1" t="s">
        <v>7</v>
      </c>
      <c r="B20" s="7" t="s">
        <v>8</v>
      </c>
      <c r="C20" s="21"/>
      <c r="D20" s="8"/>
      <c r="E20" s="16"/>
      <c r="F20" s="40">
        <f>SUM(F21,F27,F38,F39)</f>
        <v>224907.05999999997</v>
      </c>
      <c r="G20" s="40">
        <f>SUM(G21,G27,G38,G39)</f>
        <v>223668.12999999995</v>
      </c>
    </row>
    <row r="21" spans="1:7" s="116" customFormat="1" ht="12.75" customHeight="1">
      <c r="A21" s="20" t="s">
        <v>9</v>
      </c>
      <c r="B21" s="22" t="s">
        <v>96</v>
      </c>
      <c r="C21" s="9"/>
      <c r="D21" s="10"/>
      <c r="E21" s="16"/>
      <c r="F21" s="41">
        <f>SUM(F22:F26)</f>
        <v>2.0300000000002001</v>
      </c>
      <c r="G21" s="41">
        <f>SUM(G22:G26)</f>
        <v>2.0300000000002001</v>
      </c>
    </row>
    <row r="22" spans="1:7" s="116" customFormat="1" ht="12.75" customHeight="1">
      <c r="A22" s="16" t="s">
        <v>10</v>
      </c>
      <c r="B22" s="4"/>
      <c r="C22" s="28" t="s">
        <v>11</v>
      </c>
      <c r="D22" s="18"/>
      <c r="E22" s="35"/>
      <c r="F22" s="41"/>
      <c r="G22" s="41"/>
    </row>
    <row r="23" spans="1:7" s="116" customFormat="1" ht="12.75" customHeight="1">
      <c r="A23" s="16" t="s">
        <v>12</v>
      </c>
      <c r="B23" s="4"/>
      <c r="C23" s="28" t="s">
        <v>116</v>
      </c>
      <c r="D23" s="19"/>
      <c r="E23" s="36"/>
      <c r="F23" s="41">
        <v>2.0300000000002001</v>
      </c>
      <c r="G23" s="41">
        <v>2.0300000000002001</v>
      </c>
    </row>
    <row r="24" spans="1:7" s="116" customFormat="1" ht="12.75" customHeight="1">
      <c r="A24" s="16" t="s">
        <v>13</v>
      </c>
      <c r="B24" s="4"/>
      <c r="C24" s="28" t="s">
        <v>14</v>
      </c>
      <c r="D24" s="19"/>
      <c r="E24" s="36"/>
      <c r="F24" s="41"/>
      <c r="G24" s="41"/>
    </row>
    <row r="25" spans="1:7" s="116" customFormat="1" ht="12.75" customHeight="1">
      <c r="A25" s="16" t="s">
        <v>15</v>
      </c>
      <c r="B25" s="4"/>
      <c r="C25" s="28" t="s">
        <v>121</v>
      </c>
      <c r="D25" s="19"/>
      <c r="E25" s="20"/>
      <c r="F25" s="41"/>
      <c r="G25" s="41"/>
    </row>
    <row r="26" spans="1:7" s="116" customFormat="1" ht="12.75" customHeight="1">
      <c r="A26" s="33" t="s">
        <v>92</v>
      </c>
      <c r="B26" s="4"/>
      <c r="C26" s="17" t="s">
        <v>81</v>
      </c>
      <c r="D26" s="18"/>
      <c r="E26" s="20"/>
      <c r="F26" s="41"/>
      <c r="G26" s="41"/>
    </row>
    <row r="27" spans="1:7" s="116" customFormat="1" ht="12.75" customHeight="1">
      <c r="A27" s="12" t="s">
        <v>16</v>
      </c>
      <c r="B27" s="13" t="s">
        <v>17</v>
      </c>
      <c r="C27" s="14"/>
      <c r="D27" s="15"/>
      <c r="E27" s="20"/>
      <c r="F27" s="41">
        <f>SUM(F28:F37)</f>
        <v>224905.02999999997</v>
      </c>
      <c r="G27" s="41">
        <f>SUM(G28:G37)</f>
        <v>223666.09999999995</v>
      </c>
    </row>
    <row r="28" spans="1:7" s="116" customFormat="1" ht="12.75" customHeight="1">
      <c r="A28" s="16" t="s">
        <v>18</v>
      </c>
      <c r="B28" s="4"/>
      <c r="C28" s="28" t="s">
        <v>19</v>
      </c>
      <c r="D28" s="19"/>
      <c r="E28" s="36"/>
      <c r="F28" s="41"/>
      <c r="G28" s="41"/>
    </row>
    <row r="29" spans="1:7" s="116" customFormat="1" ht="12.75" customHeight="1">
      <c r="A29" s="16" t="s">
        <v>20</v>
      </c>
      <c r="B29" s="4"/>
      <c r="C29" s="28" t="s">
        <v>21</v>
      </c>
      <c r="D29" s="19"/>
      <c r="E29" s="36"/>
      <c r="F29" s="41">
        <v>166371.92999999996</v>
      </c>
      <c r="G29" s="41">
        <v>168500.36999999997</v>
      </c>
    </row>
    <row r="30" spans="1:7" s="116" customFormat="1" ht="12.75" customHeight="1">
      <c r="A30" s="16" t="s">
        <v>22</v>
      </c>
      <c r="B30" s="4"/>
      <c r="C30" s="28" t="s">
        <v>23</v>
      </c>
      <c r="D30" s="19"/>
      <c r="E30" s="36"/>
      <c r="F30" s="41">
        <v>25652.249999999996</v>
      </c>
      <c r="G30" s="41">
        <v>26278.44</v>
      </c>
    </row>
    <row r="31" spans="1:7" s="116" customFormat="1" ht="12.75" customHeight="1">
      <c r="A31" s="16" t="s">
        <v>24</v>
      </c>
      <c r="B31" s="4"/>
      <c r="C31" s="28" t="s">
        <v>25</v>
      </c>
      <c r="D31" s="19"/>
      <c r="E31" s="36"/>
      <c r="F31" s="41"/>
      <c r="G31" s="41"/>
    </row>
    <row r="32" spans="1:7" s="116" customFormat="1" ht="12.75" customHeight="1">
      <c r="A32" s="16" t="s">
        <v>26</v>
      </c>
      <c r="B32" s="4"/>
      <c r="C32" s="28" t="s">
        <v>27</v>
      </c>
      <c r="D32" s="19"/>
      <c r="E32" s="36"/>
      <c r="F32" s="41">
        <v>21662.9</v>
      </c>
      <c r="G32" s="41">
        <v>20999.030000000006</v>
      </c>
    </row>
    <row r="33" spans="1:7" s="116" customFormat="1" ht="12.75" customHeight="1">
      <c r="A33" s="16" t="s">
        <v>28</v>
      </c>
      <c r="B33" s="4"/>
      <c r="C33" s="28" t="s">
        <v>29</v>
      </c>
      <c r="D33" s="19"/>
      <c r="E33" s="36"/>
      <c r="F33" s="41"/>
      <c r="G33" s="41"/>
    </row>
    <row r="34" spans="1:7" s="116" customFormat="1" ht="12.75" customHeight="1">
      <c r="A34" s="16" t="s">
        <v>30</v>
      </c>
      <c r="B34" s="4"/>
      <c r="C34" s="28" t="s">
        <v>31</v>
      </c>
      <c r="D34" s="19"/>
      <c r="E34" s="36"/>
      <c r="F34" s="41"/>
      <c r="G34" s="41"/>
    </row>
    <row r="35" spans="1:7" s="116" customFormat="1" ht="12.75" customHeight="1">
      <c r="A35" s="16" t="s">
        <v>32</v>
      </c>
      <c r="B35" s="4"/>
      <c r="C35" s="28" t="s">
        <v>33</v>
      </c>
      <c r="D35" s="19"/>
      <c r="E35" s="36"/>
      <c r="F35" s="41">
        <v>5190.4499999999971</v>
      </c>
      <c r="G35" s="41">
        <v>6719.5499999999993</v>
      </c>
    </row>
    <row r="36" spans="1:7" s="116" customFormat="1" ht="12.75" customHeight="1">
      <c r="A36" s="16" t="s">
        <v>34</v>
      </c>
      <c r="B36" s="56"/>
      <c r="C36" s="59" t="s">
        <v>115</v>
      </c>
      <c r="D36" s="113"/>
      <c r="E36" s="36"/>
      <c r="F36" s="41">
        <v>6027.5</v>
      </c>
      <c r="G36" s="41">
        <v>1168.71</v>
      </c>
    </row>
    <row r="37" spans="1:7" s="116" customFormat="1" ht="12.75" customHeight="1">
      <c r="A37" s="16" t="s">
        <v>35</v>
      </c>
      <c r="B37" s="4"/>
      <c r="C37" s="28" t="s">
        <v>123</v>
      </c>
      <c r="D37" s="19"/>
      <c r="E37" s="20"/>
      <c r="F37" s="41"/>
      <c r="G37" s="41"/>
    </row>
    <row r="38" spans="1:7" s="116" customFormat="1" ht="12.75" customHeight="1">
      <c r="A38" s="20" t="s">
        <v>36</v>
      </c>
      <c r="B38" s="3" t="s">
        <v>37</v>
      </c>
      <c r="C38" s="3"/>
      <c r="D38" s="29"/>
      <c r="E38" s="20"/>
      <c r="F38" s="41"/>
      <c r="G38" s="41"/>
    </row>
    <row r="39" spans="1:7" s="116" customFormat="1" ht="12.75" customHeight="1">
      <c r="A39" s="20" t="s">
        <v>44</v>
      </c>
      <c r="B39" s="3" t="s">
        <v>128</v>
      </c>
      <c r="C39" s="3"/>
      <c r="D39" s="29"/>
      <c r="E39" s="37"/>
      <c r="F39" s="41"/>
      <c r="G39" s="41"/>
    </row>
    <row r="40" spans="1:7" s="116" customFormat="1" ht="12.75" customHeight="1">
      <c r="A40" s="1" t="s">
        <v>45</v>
      </c>
      <c r="B40" s="7" t="s">
        <v>46</v>
      </c>
      <c r="C40" s="21"/>
      <c r="D40" s="8"/>
      <c r="E40" s="36"/>
      <c r="F40" s="41"/>
      <c r="G40" s="41"/>
    </row>
    <row r="41" spans="1:7" s="116" customFormat="1" ht="12.75" customHeight="1">
      <c r="A41" s="54" t="s">
        <v>47</v>
      </c>
      <c r="B41" s="52" t="s">
        <v>48</v>
      </c>
      <c r="C41" s="55"/>
      <c r="D41" s="57"/>
      <c r="E41" s="20"/>
      <c r="F41" s="40">
        <f>SUM(F42,F48,F49,F56,F57)</f>
        <v>89561.010000000009</v>
      </c>
      <c r="G41" s="40">
        <f>SUM(G42,G48,G49,G56,G57)</f>
        <v>49034.130000000005</v>
      </c>
    </row>
    <row r="42" spans="1:7" s="116" customFormat="1" ht="12.75" customHeight="1">
      <c r="A42" s="60" t="s">
        <v>9</v>
      </c>
      <c r="B42" s="61" t="s">
        <v>49</v>
      </c>
      <c r="C42" s="62"/>
      <c r="D42" s="63"/>
      <c r="E42" s="20"/>
      <c r="F42" s="41">
        <f>SUM(F43:F47)</f>
        <v>2151.73</v>
      </c>
      <c r="G42" s="41">
        <f>SUM(G43:G47)</f>
        <v>2352.2199999999998</v>
      </c>
    </row>
    <row r="43" spans="1:7" s="116" customFormat="1" ht="12.75" customHeight="1">
      <c r="A43" s="64" t="s">
        <v>10</v>
      </c>
      <c r="B43" s="56"/>
      <c r="C43" s="59" t="s">
        <v>50</v>
      </c>
      <c r="D43" s="113"/>
      <c r="E43" s="36"/>
      <c r="F43" s="41"/>
      <c r="G43" s="41"/>
    </row>
    <row r="44" spans="1:7" s="116" customFormat="1" ht="12.75" customHeight="1">
      <c r="A44" s="64" t="s">
        <v>12</v>
      </c>
      <c r="B44" s="56"/>
      <c r="C44" s="59" t="s">
        <v>90</v>
      </c>
      <c r="D44" s="113"/>
      <c r="E44" s="36"/>
      <c r="F44" s="41">
        <v>2151.73</v>
      </c>
      <c r="G44" s="41">
        <v>2352.2199999999998</v>
      </c>
    </row>
    <row r="45" spans="1:7" s="116" customFormat="1">
      <c r="A45" s="64" t="s">
        <v>13</v>
      </c>
      <c r="B45" s="56"/>
      <c r="C45" s="59" t="s">
        <v>117</v>
      </c>
      <c r="D45" s="113"/>
      <c r="E45" s="36"/>
      <c r="F45" s="41"/>
      <c r="G45" s="41"/>
    </row>
    <row r="46" spans="1:7" s="116" customFormat="1">
      <c r="A46" s="64" t="s">
        <v>15</v>
      </c>
      <c r="B46" s="56"/>
      <c r="C46" s="59" t="s">
        <v>122</v>
      </c>
      <c r="D46" s="113"/>
      <c r="E46" s="36"/>
      <c r="F46" s="41"/>
      <c r="G46" s="41"/>
    </row>
    <row r="47" spans="1:7" s="116" customFormat="1" ht="12.75" customHeight="1">
      <c r="A47" s="64" t="s">
        <v>92</v>
      </c>
      <c r="B47" s="55"/>
      <c r="C47" s="163" t="s">
        <v>103</v>
      </c>
      <c r="D47" s="164"/>
      <c r="E47" s="36"/>
      <c r="F47" s="41"/>
      <c r="G47" s="41"/>
    </row>
    <row r="48" spans="1:7" s="116" customFormat="1" ht="12.75" customHeight="1">
      <c r="A48" s="60" t="s">
        <v>16</v>
      </c>
      <c r="B48" s="65" t="s">
        <v>109</v>
      </c>
      <c r="C48" s="66"/>
      <c r="D48" s="67"/>
      <c r="E48" s="20"/>
      <c r="F48" s="41">
        <v>18408.800000000003</v>
      </c>
      <c r="G48" s="41">
        <v>219.07</v>
      </c>
    </row>
    <row r="49" spans="1:7" s="116" customFormat="1" ht="12.75" customHeight="1">
      <c r="A49" s="60" t="s">
        <v>36</v>
      </c>
      <c r="B49" s="61" t="s">
        <v>97</v>
      </c>
      <c r="C49" s="62"/>
      <c r="D49" s="63"/>
      <c r="E49" s="20"/>
      <c r="F49" s="41">
        <f>SUM(F50:F55)</f>
        <v>64375.409999999996</v>
      </c>
      <c r="G49" s="41">
        <f>SUM(G50:G55)</f>
        <v>41505.58</v>
      </c>
    </row>
    <row r="50" spans="1:7" s="116" customFormat="1" ht="12.75" customHeight="1">
      <c r="A50" s="64" t="s">
        <v>38</v>
      </c>
      <c r="B50" s="62"/>
      <c r="C50" s="68" t="s">
        <v>82</v>
      </c>
      <c r="D50" s="69"/>
      <c r="E50" s="20"/>
      <c r="F50" s="41"/>
      <c r="G50" s="41"/>
    </row>
    <row r="51" spans="1:7" s="116" customFormat="1" ht="12.75" customHeight="1">
      <c r="A51" s="70" t="s">
        <v>39</v>
      </c>
      <c r="B51" s="56"/>
      <c r="C51" s="59" t="s">
        <v>51</v>
      </c>
      <c r="D51" s="71"/>
      <c r="E51" s="72"/>
      <c r="F51" s="41"/>
      <c r="G51" s="41"/>
    </row>
    <row r="52" spans="1:7" s="116" customFormat="1" ht="12.75" customHeight="1">
      <c r="A52" s="64" t="s">
        <v>40</v>
      </c>
      <c r="B52" s="56"/>
      <c r="C52" s="59" t="s">
        <v>52</v>
      </c>
      <c r="D52" s="113"/>
      <c r="E52" s="38"/>
      <c r="F52" s="41"/>
      <c r="G52" s="41"/>
    </row>
    <row r="53" spans="1:7" s="116" customFormat="1" ht="12.75" customHeight="1">
      <c r="A53" s="64" t="s">
        <v>41</v>
      </c>
      <c r="B53" s="56"/>
      <c r="C53" s="163" t="s">
        <v>89</v>
      </c>
      <c r="D53" s="164"/>
      <c r="E53" s="38"/>
      <c r="F53" s="41">
        <v>7201.74</v>
      </c>
      <c r="G53" s="41">
        <v>9348.86</v>
      </c>
    </row>
    <row r="54" spans="1:7" s="116" customFormat="1" ht="12.75" customHeight="1">
      <c r="A54" s="64" t="s">
        <v>42</v>
      </c>
      <c r="B54" s="56"/>
      <c r="C54" s="59" t="s">
        <v>83</v>
      </c>
      <c r="D54" s="113"/>
      <c r="E54" s="38"/>
      <c r="F54" s="41">
        <v>57173.67</v>
      </c>
      <c r="G54" s="41">
        <v>32156.720000000001</v>
      </c>
    </row>
    <row r="55" spans="1:7" s="116" customFormat="1" ht="12.75" customHeight="1">
      <c r="A55" s="64" t="s">
        <v>43</v>
      </c>
      <c r="B55" s="56"/>
      <c r="C55" s="59" t="s">
        <v>53</v>
      </c>
      <c r="D55" s="113"/>
      <c r="E55" s="20"/>
      <c r="F55" s="41"/>
      <c r="G55" s="41"/>
    </row>
    <row r="56" spans="1:7" s="116" customFormat="1" ht="12.75" customHeight="1">
      <c r="A56" s="60" t="s">
        <v>44</v>
      </c>
      <c r="B56" s="51" t="s">
        <v>54</v>
      </c>
      <c r="C56" s="51"/>
      <c r="D56" s="53"/>
      <c r="E56" s="38"/>
      <c r="F56" s="41"/>
      <c r="G56" s="41"/>
    </row>
    <row r="57" spans="1:7" s="116" customFormat="1" ht="12.75" customHeight="1">
      <c r="A57" s="60" t="s">
        <v>55</v>
      </c>
      <c r="B57" s="51" t="s">
        <v>56</v>
      </c>
      <c r="C57" s="51"/>
      <c r="D57" s="53"/>
      <c r="E57" s="20"/>
      <c r="F57" s="41">
        <v>4625.07</v>
      </c>
      <c r="G57" s="41">
        <v>4957.26</v>
      </c>
    </row>
    <row r="58" spans="1:7" s="116" customFormat="1" ht="12.75" customHeight="1">
      <c r="A58" s="20"/>
      <c r="B58" s="13" t="s">
        <v>57</v>
      </c>
      <c r="C58" s="14"/>
      <c r="D58" s="15"/>
      <c r="E58" s="20"/>
      <c r="F58" s="41">
        <f>SUM(F20,F40,F41)</f>
        <v>314468.06999999995</v>
      </c>
      <c r="G58" s="41">
        <f>SUM(G20,G40,G41)</f>
        <v>272702.25999999995</v>
      </c>
    </row>
    <row r="59" spans="1:7" s="116" customFormat="1" ht="12.75" customHeight="1">
      <c r="A59" s="1" t="s">
        <v>58</v>
      </c>
      <c r="B59" s="7" t="s">
        <v>59</v>
      </c>
      <c r="C59" s="7"/>
      <c r="D59" s="31"/>
      <c r="E59" s="20"/>
      <c r="F59" s="40">
        <f>SUM(F60:F63)</f>
        <v>218426.34000000003</v>
      </c>
      <c r="G59" s="40">
        <f>SUM(G60:G63)</f>
        <v>220024.93999999992</v>
      </c>
    </row>
    <row r="60" spans="1:7" s="116" customFormat="1" ht="12.75" customHeight="1">
      <c r="A60" s="20" t="s">
        <v>9</v>
      </c>
      <c r="B60" s="3" t="s">
        <v>60</v>
      </c>
      <c r="C60" s="3"/>
      <c r="D60" s="29"/>
      <c r="E60" s="20"/>
      <c r="F60" s="41">
        <v>1.4500000000116415</v>
      </c>
      <c r="G60" s="41">
        <v>1.450000000009311</v>
      </c>
    </row>
    <row r="61" spans="1:7" s="116" customFormat="1" ht="12.75" customHeight="1">
      <c r="A61" s="12" t="s">
        <v>16</v>
      </c>
      <c r="B61" s="13" t="s">
        <v>61</v>
      </c>
      <c r="C61" s="14"/>
      <c r="D61" s="15"/>
      <c r="E61" s="12"/>
      <c r="F61" s="41">
        <v>205141.46000000002</v>
      </c>
      <c r="G61" s="41">
        <v>206214.6399999999</v>
      </c>
    </row>
    <row r="62" spans="1:7" s="116" customFormat="1" ht="12.75" customHeight="1">
      <c r="A62" s="20" t="s">
        <v>36</v>
      </c>
      <c r="B62" s="165" t="s">
        <v>104</v>
      </c>
      <c r="C62" s="166"/>
      <c r="D62" s="164"/>
      <c r="E62" s="20"/>
      <c r="F62" s="41"/>
      <c r="G62" s="41"/>
    </row>
    <row r="63" spans="1:7" s="116" customFormat="1" ht="12.75" customHeight="1">
      <c r="A63" s="20" t="s">
        <v>95</v>
      </c>
      <c r="B63" s="3" t="s">
        <v>62</v>
      </c>
      <c r="C63" s="4"/>
      <c r="D63" s="114"/>
      <c r="E63" s="20"/>
      <c r="F63" s="41">
        <v>13283.429999999998</v>
      </c>
      <c r="G63" s="41">
        <v>13808.850000000002</v>
      </c>
    </row>
    <row r="64" spans="1:7" s="116" customFormat="1" ht="12.75" customHeight="1">
      <c r="A64" s="1" t="s">
        <v>63</v>
      </c>
      <c r="B64" s="7" t="s">
        <v>64</v>
      </c>
      <c r="C64" s="21"/>
      <c r="D64" s="8"/>
      <c r="E64" s="20"/>
      <c r="F64" s="40">
        <f>SUM(F65,F69)</f>
        <v>57196.039999999994</v>
      </c>
      <c r="G64" s="40">
        <f>SUM(G65,G69)</f>
        <v>32156.720000000001</v>
      </c>
    </row>
    <row r="65" spans="1:7" s="116" customFormat="1" ht="12.75" customHeight="1">
      <c r="A65" s="20" t="s">
        <v>9</v>
      </c>
      <c r="B65" s="22" t="s">
        <v>65</v>
      </c>
      <c r="C65" s="23"/>
      <c r="D65" s="11"/>
      <c r="E65" s="20"/>
      <c r="F65" s="41">
        <f>SUM(F66:F68)</f>
        <v>0</v>
      </c>
      <c r="G65" s="41">
        <f>SUM(G66:G68)</f>
        <v>0</v>
      </c>
    </row>
    <row r="66" spans="1:7" s="116" customFormat="1">
      <c r="A66" s="16" t="s">
        <v>10</v>
      </c>
      <c r="B66" s="27"/>
      <c r="C66" s="28" t="s">
        <v>98</v>
      </c>
      <c r="D66" s="30"/>
      <c r="E66" s="38"/>
      <c r="F66" s="41"/>
      <c r="G66" s="41"/>
    </row>
    <row r="67" spans="1:7" s="116" customFormat="1" ht="12.75" customHeight="1">
      <c r="A67" s="16" t="s">
        <v>12</v>
      </c>
      <c r="B67" s="4"/>
      <c r="C67" s="28" t="s">
        <v>66</v>
      </c>
      <c r="D67" s="19"/>
      <c r="E67" s="20"/>
      <c r="F67" s="41"/>
      <c r="G67" s="41"/>
    </row>
    <row r="68" spans="1:7" s="116" customFormat="1" ht="12.75" customHeight="1">
      <c r="A68" s="16" t="s">
        <v>102</v>
      </c>
      <c r="B68" s="4"/>
      <c r="C68" s="28" t="s">
        <v>67</v>
      </c>
      <c r="D68" s="19"/>
      <c r="E68" s="37"/>
      <c r="F68" s="41"/>
      <c r="G68" s="41"/>
    </row>
    <row r="69" spans="1:7" s="48" customFormat="1" ht="12.75" customHeight="1">
      <c r="A69" s="60" t="s">
        <v>16</v>
      </c>
      <c r="B69" s="73" t="s">
        <v>68</v>
      </c>
      <c r="C69" s="74"/>
      <c r="D69" s="75"/>
      <c r="E69" s="60"/>
      <c r="F69" s="41">
        <f>SUM(F70:F75,F78:F83)</f>
        <v>57196.039999999994</v>
      </c>
      <c r="G69" s="41">
        <f>SUM(G70:G75,G78:G83)</f>
        <v>32156.720000000001</v>
      </c>
    </row>
    <row r="70" spans="1:7" s="116" customFormat="1" ht="12.75" customHeight="1">
      <c r="A70" s="16" t="s">
        <v>18</v>
      </c>
      <c r="B70" s="4"/>
      <c r="C70" s="28" t="s">
        <v>101</v>
      </c>
      <c r="D70" s="18"/>
      <c r="E70" s="20"/>
      <c r="F70" s="41"/>
      <c r="G70" s="41"/>
    </row>
    <row r="71" spans="1:7" s="116" customFormat="1" ht="12.75" customHeight="1">
      <c r="A71" s="16" t="s">
        <v>20</v>
      </c>
      <c r="B71" s="27"/>
      <c r="C71" s="28" t="s">
        <v>107</v>
      </c>
      <c r="D71" s="30"/>
      <c r="E71" s="38"/>
      <c r="F71" s="41"/>
      <c r="G71" s="41"/>
    </row>
    <row r="72" spans="1:7" s="116" customFormat="1">
      <c r="A72" s="16" t="s">
        <v>22</v>
      </c>
      <c r="B72" s="27"/>
      <c r="C72" s="28" t="s">
        <v>99</v>
      </c>
      <c r="D72" s="30"/>
      <c r="E72" s="38"/>
      <c r="F72" s="41"/>
      <c r="G72" s="41"/>
    </row>
    <row r="73" spans="1:7" s="116" customFormat="1">
      <c r="A73" s="32" t="s">
        <v>24</v>
      </c>
      <c r="B73" s="62"/>
      <c r="C73" s="76" t="s">
        <v>84</v>
      </c>
      <c r="D73" s="69"/>
      <c r="E73" s="38"/>
      <c r="F73" s="41"/>
      <c r="G73" s="41"/>
    </row>
    <row r="74" spans="1:7" s="116" customFormat="1">
      <c r="A74" s="20" t="s">
        <v>26</v>
      </c>
      <c r="B74" s="17"/>
      <c r="C74" s="17" t="s">
        <v>85</v>
      </c>
      <c r="D74" s="18"/>
      <c r="E74" s="39"/>
      <c r="F74" s="41"/>
      <c r="G74" s="41"/>
    </row>
    <row r="75" spans="1:7" s="116" customFormat="1" ht="12.75" customHeight="1">
      <c r="A75" s="34" t="s">
        <v>28</v>
      </c>
      <c r="B75" s="74"/>
      <c r="C75" s="77" t="s">
        <v>100</v>
      </c>
      <c r="D75" s="111"/>
      <c r="E75" s="20"/>
      <c r="F75" s="41">
        <f>SUM(F76,F77)</f>
        <v>0</v>
      </c>
      <c r="G75" s="41">
        <f>SUM(G76,G77)</f>
        <v>0</v>
      </c>
    </row>
    <row r="76" spans="1:7" s="116" customFormat="1" ht="12.75" customHeight="1">
      <c r="A76" s="64" t="s">
        <v>125</v>
      </c>
      <c r="B76" s="56"/>
      <c r="C76" s="71"/>
      <c r="D76" s="113" t="s">
        <v>69</v>
      </c>
      <c r="E76" s="38"/>
      <c r="F76" s="41"/>
      <c r="G76" s="41"/>
    </row>
    <row r="77" spans="1:7" s="116" customFormat="1" ht="12.75" customHeight="1">
      <c r="A77" s="64" t="s">
        <v>126</v>
      </c>
      <c r="B77" s="56"/>
      <c r="C77" s="71"/>
      <c r="D77" s="113" t="s">
        <v>70</v>
      </c>
      <c r="E77" s="36"/>
      <c r="F77" s="41"/>
      <c r="G77" s="41"/>
    </row>
    <row r="78" spans="1:7" s="116" customFormat="1" ht="12.75" customHeight="1">
      <c r="A78" s="64" t="s">
        <v>30</v>
      </c>
      <c r="B78" s="66"/>
      <c r="C78" s="78" t="s">
        <v>71</v>
      </c>
      <c r="D78" s="79"/>
      <c r="E78" s="36"/>
      <c r="F78" s="41"/>
      <c r="G78" s="41"/>
    </row>
    <row r="79" spans="1:7" s="116" customFormat="1" ht="12.75" customHeight="1">
      <c r="A79" s="64" t="s">
        <v>32</v>
      </c>
      <c r="B79" s="80"/>
      <c r="C79" s="59" t="s">
        <v>110</v>
      </c>
      <c r="D79" s="81"/>
      <c r="E79" s="38"/>
      <c r="F79" s="41"/>
      <c r="G79" s="41"/>
    </row>
    <row r="80" spans="1:7" s="116" customFormat="1" ht="12.75" customHeight="1">
      <c r="A80" s="64" t="s">
        <v>34</v>
      </c>
      <c r="B80" s="4"/>
      <c r="C80" s="28" t="s">
        <v>72</v>
      </c>
      <c r="D80" s="19"/>
      <c r="E80" s="38"/>
      <c r="F80" s="41">
        <v>2466.02</v>
      </c>
      <c r="G80" s="41">
        <v>727.11</v>
      </c>
    </row>
    <row r="81" spans="1:7" s="116" customFormat="1" ht="12.75" customHeight="1">
      <c r="A81" s="64" t="s">
        <v>35</v>
      </c>
      <c r="B81" s="4"/>
      <c r="C81" s="28" t="s">
        <v>73</v>
      </c>
      <c r="D81" s="19"/>
      <c r="E81" s="38"/>
      <c r="F81" s="41">
        <v>23300.409999999996</v>
      </c>
      <c r="G81" s="41"/>
    </row>
    <row r="82" spans="1:7" s="116" customFormat="1" ht="12.75" customHeight="1">
      <c r="A82" s="16" t="s">
        <v>124</v>
      </c>
      <c r="B82" s="56"/>
      <c r="C82" s="59" t="s">
        <v>91</v>
      </c>
      <c r="D82" s="113"/>
      <c r="E82" s="38"/>
      <c r="F82" s="41">
        <v>31429.61</v>
      </c>
      <c r="G82" s="41">
        <v>31429.61</v>
      </c>
    </row>
    <row r="83" spans="1:7" s="116" customFormat="1" ht="12.75" customHeight="1">
      <c r="A83" s="16" t="s">
        <v>127</v>
      </c>
      <c r="B83" s="4"/>
      <c r="C83" s="28" t="s">
        <v>74</v>
      </c>
      <c r="D83" s="19"/>
      <c r="E83" s="37"/>
      <c r="F83" s="41"/>
      <c r="G83" s="41"/>
    </row>
    <row r="84" spans="1:7" s="116" customFormat="1" ht="12.75" customHeight="1">
      <c r="A84" s="1" t="s">
        <v>75</v>
      </c>
      <c r="B84" s="24" t="s">
        <v>76</v>
      </c>
      <c r="C84" s="25"/>
      <c r="D84" s="26"/>
      <c r="E84" s="37"/>
      <c r="F84" s="40">
        <f>SUM(F85,F86,F89,F90)</f>
        <v>38845.690000000141</v>
      </c>
      <c r="G84" s="40">
        <f>SUM(G85,G86,G89,G90)</f>
        <v>20520.600000000126</v>
      </c>
    </row>
    <row r="85" spans="1:7" s="116" customFormat="1" ht="12.75" customHeight="1">
      <c r="A85" s="20" t="s">
        <v>9</v>
      </c>
      <c r="B85" s="3" t="s">
        <v>86</v>
      </c>
      <c r="C85" s="4"/>
      <c r="D85" s="114"/>
      <c r="E85" s="37"/>
      <c r="F85" s="41"/>
      <c r="G85" s="41"/>
    </row>
    <row r="86" spans="1:7" s="116" customFormat="1" ht="12.75" customHeight="1">
      <c r="A86" s="20" t="s">
        <v>16</v>
      </c>
      <c r="B86" s="22" t="s">
        <v>77</v>
      </c>
      <c r="C86" s="23"/>
      <c r="D86" s="11"/>
      <c r="E86" s="20"/>
      <c r="F86" s="41">
        <f>SUM(F87,F88)</f>
        <v>0</v>
      </c>
      <c r="G86" s="41">
        <f>SUM(G87,G88)</f>
        <v>0</v>
      </c>
    </row>
    <row r="87" spans="1:7" s="116" customFormat="1" ht="12.75" customHeight="1">
      <c r="A87" s="16" t="s">
        <v>18</v>
      </c>
      <c r="B87" s="4"/>
      <c r="C87" s="28" t="s">
        <v>78</v>
      </c>
      <c r="D87" s="19"/>
      <c r="E87" s="20"/>
      <c r="F87" s="41"/>
      <c r="G87" s="41"/>
    </row>
    <row r="88" spans="1:7" s="116" customFormat="1" ht="12.75" customHeight="1">
      <c r="A88" s="16" t="s">
        <v>20</v>
      </c>
      <c r="B88" s="4"/>
      <c r="C88" s="28" t="s">
        <v>79</v>
      </c>
      <c r="D88" s="19"/>
      <c r="E88" s="20"/>
      <c r="F88" s="41"/>
      <c r="G88" s="41"/>
    </row>
    <row r="89" spans="1:7" s="116" customFormat="1" ht="12.75" customHeight="1">
      <c r="A89" s="60" t="s">
        <v>36</v>
      </c>
      <c r="B89" s="71" t="s">
        <v>108</v>
      </c>
      <c r="C89" s="71"/>
      <c r="D89" s="82"/>
      <c r="E89" s="20"/>
      <c r="F89" s="41"/>
      <c r="G89" s="41"/>
    </row>
    <row r="90" spans="1:7" s="116" customFormat="1" ht="12.75" customHeight="1">
      <c r="A90" s="12" t="s">
        <v>44</v>
      </c>
      <c r="B90" s="13" t="s">
        <v>80</v>
      </c>
      <c r="C90" s="14"/>
      <c r="D90" s="15"/>
      <c r="E90" s="20"/>
      <c r="F90" s="41">
        <f>SUM(F91,F92)</f>
        <v>38845.690000000141</v>
      </c>
      <c r="G90" s="41">
        <f>SUM(G91,G92)</f>
        <v>20520.600000000126</v>
      </c>
    </row>
    <row r="91" spans="1:7" s="116" customFormat="1" ht="12.75" customHeight="1">
      <c r="A91" s="16" t="s">
        <v>118</v>
      </c>
      <c r="B91" s="21"/>
      <c r="C91" s="28" t="s">
        <v>105</v>
      </c>
      <c r="D91" s="5"/>
      <c r="E91" s="36"/>
      <c r="F91" s="41">
        <v>18325.090000000142</v>
      </c>
      <c r="G91" s="41">
        <v>-2227.9899999998743</v>
      </c>
    </row>
    <row r="92" spans="1:7" s="116" customFormat="1" ht="12.75" customHeight="1">
      <c r="A92" s="16" t="s">
        <v>119</v>
      </c>
      <c r="B92" s="21"/>
      <c r="C92" s="28" t="s">
        <v>106</v>
      </c>
      <c r="D92" s="5"/>
      <c r="E92" s="36"/>
      <c r="F92" s="41">
        <v>20520.599999999999</v>
      </c>
      <c r="G92" s="41">
        <v>22748.59</v>
      </c>
    </row>
    <row r="93" spans="1:7" s="116" customFormat="1" ht="12.75" customHeight="1">
      <c r="A93" s="1" t="s">
        <v>87</v>
      </c>
      <c r="B93" s="24" t="s">
        <v>88</v>
      </c>
      <c r="C93" s="26"/>
      <c r="D93" s="26"/>
      <c r="E93" s="36"/>
      <c r="F93" s="40"/>
      <c r="G93" s="40"/>
    </row>
    <row r="94" spans="1:7" s="116" customFormat="1" ht="25.5" customHeight="1">
      <c r="A94" s="1"/>
      <c r="B94" s="167" t="s">
        <v>120</v>
      </c>
      <c r="C94" s="166"/>
      <c r="D94" s="164"/>
      <c r="E94" s="20"/>
      <c r="F94" s="42">
        <f>SUM(F59,F64,F84,F93)</f>
        <v>314468.07000000012</v>
      </c>
      <c r="G94" s="42">
        <f>SUM(G59,G64,G84,G93)</f>
        <v>272702.26000000007</v>
      </c>
    </row>
    <row r="95" spans="1:7" s="116" customFormat="1">
      <c r="A95" s="83"/>
      <c r="B95" s="115"/>
      <c r="C95" s="115"/>
      <c r="D95" s="115"/>
      <c r="E95" s="115"/>
    </row>
    <row r="96" spans="1:7" s="116" customFormat="1" ht="12.75" customHeight="1">
      <c r="A96" s="169" t="s">
        <v>268</v>
      </c>
      <c r="B96" s="169"/>
      <c r="C96" s="169"/>
      <c r="D96" s="169"/>
      <c r="E96" s="44"/>
      <c r="F96" s="151" t="s">
        <v>269</v>
      </c>
      <c r="G96" s="151"/>
    </row>
    <row r="97" spans="1:8" s="116" customFormat="1" ht="12.75" customHeight="1">
      <c r="A97" s="168" t="s">
        <v>129</v>
      </c>
      <c r="B97" s="168"/>
      <c r="C97" s="168"/>
      <c r="D97" s="168"/>
      <c r="E97" s="116" t="s">
        <v>130</v>
      </c>
      <c r="F97" s="142" t="s">
        <v>111</v>
      </c>
      <c r="G97" s="142"/>
    </row>
    <row r="98" spans="1:8" s="116" customFormat="1">
      <c r="A98" s="112"/>
      <c r="B98" s="112"/>
      <c r="C98" s="112"/>
      <c r="D98" s="112"/>
      <c r="E98" s="112"/>
      <c r="F98" s="112"/>
      <c r="G98" s="112"/>
    </row>
    <row r="99" spans="1:8" s="116" customFormat="1" ht="12.75" customHeight="1">
      <c r="A99" s="172" t="s">
        <v>263</v>
      </c>
      <c r="B99" s="172"/>
      <c r="C99" s="172"/>
      <c r="D99" s="172"/>
      <c r="E99" s="84"/>
      <c r="F99" s="170" t="s">
        <v>251</v>
      </c>
      <c r="G99" s="170"/>
    </row>
    <row r="100" spans="1:8" s="116" customFormat="1" ht="12.75" customHeight="1">
      <c r="A100" s="171" t="s">
        <v>131</v>
      </c>
      <c r="B100" s="171"/>
      <c r="C100" s="171"/>
      <c r="D100" s="171"/>
      <c r="E100" s="48" t="s">
        <v>130</v>
      </c>
      <c r="F100" s="155" t="s">
        <v>111</v>
      </c>
      <c r="G100" s="155"/>
    </row>
    <row r="101" spans="1:8" s="116" customFormat="1">
      <c r="A101" s="117"/>
      <c r="B101" s="117"/>
      <c r="C101" s="117"/>
      <c r="D101" s="117"/>
      <c r="E101" s="112"/>
      <c r="F101" s="112"/>
      <c r="G101" s="112"/>
    </row>
    <row r="102" spans="1:8" s="116" customFormat="1">
      <c r="A102" s="117"/>
      <c r="B102" s="117"/>
      <c r="C102" s="117"/>
      <c r="D102" s="117"/>
      <c r="E102" s="112"/>
      <c r="F102" s="112"/>
      <c r="G102" s="112"/>
    </row>
    <row r="103" spans="1:8" s="116" customFormat="1" ht="12.75" customHeight="1">
      <c r="H103" s="43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topLeftCell="A58" workbookViewId="0">
      <selection activeCell="K73" sqref="K73"/>
    </sheetView>
  </sheetViews>
  <sheetFormatPr defaultRowHeight="12.75"/>
  <cols>
    <col min="1" max="1" width="8" style="121" customWidth="1"/>
    <col min="2" max="2" width="1.5703125" style="121" hidden="1" customWidth="1"/>
    <col min="3" max="3" width="30.140625" style="121" customWidth="1"/>
    <col min="4" max="4" width="18.28515625" style="121" customWidth="1"/>
    <col min="5" max="5" width="0" style="121" hidden="1" customWidth="1"/>
    <col min="6" max="6" width="11.7109375" style="121" customWidth="1"/>
    <col min="7" max="7" width="13.140625" style="121" customWidth="1"/>
    <col min="8" max="8" width="14.7109375" style="121" customWidth="1"/>
    <col min="9" max="9" width="15.85546875" style="121" customWidth="1"/>
    <col min="10" max="16384" width="9.140625" style="121"/>
  </cols>
  <sheetData>
    <row r="1" spans="1:9">
      <c r="G1" s="85"/>
      <c r="H1" s="85"/>
    </row>
    <row r="2" spans="1:9" ht="15.75">
      <c r="D2" s="45"/>
      <c r="G2" s="46" t="s">
        <v>133</v>
      </c>
      <c r="H2" s="47"/>
      <c r="I2" s="47"/>
    </row>
    <row r="3" spans="1:9" ht="15.75">
      <c r="G3" s="46" t="s">
        <v>112</v>
      </c>
      <c r="H3" s="47"/>
      <c r="I3" s="47"/>
    </row>
    <row r="5" spans="1:9" ht="15.75">
      <c r="A5" s="199" t="s">
        <v>134</v>
      </c>
      <c r="B5" s="147"/>
      <c r="C5" s="147"/>
      <c r="D5" s="147"/>
      <c r="E5" s="147"/>
      <c r="F5" s="147"/>
      <c r="G5" s="147"/>
      <c r="H5" s="147"/>
      <c r="I5" s="147"/>
    </row>
    <row r="6" spans="1:9" ht="15.75">
      <c r="A6" s="200" t="s">
        <v>135</v>
      </c>
      <c r="B6" s="147"/>
      <c r="C6" s="147"/>
      <c r="D6" s="147"/>
      <c r="E6" s="147"/>
      <c r="F6" s="147"/>
      <c r="G6" s="147"/>
      <c r="H6" s="147"/>
      <c r="I6" s="147"/>
    </row>
    <row r="7" spans="1:9" ht="15.75">
      <c r="A7" s="201" t="s">
        <v>132</v>
      </c>
      <c r="B7" s="202"/>
      <c r="C7" s="202"/>
      <c r="D7" s="202"/>
      <c r="E7" s="202"/>
      <c r="F7" s="202"/>
      <c r="G7" s="202"/>
      <c r="H7" s="202"/>
      <c r="I7" s="202"/>
    </row>
    <row r="8" spans="1:9" ht="15">
      <c r="A8" s="190" t="s">
        <v>136</v>
      </c>
      <c r="B8" s="191"/>
      <c r="C8" s="191"/>
      <c r="D8" s="191"/>
      <c r="E8" s="191"/>
      <c r="F8" s="191"/>
      <c r="G8" s="191"/>
      <c r="H8" s="191"/>
      <c r="I8" s="191"/>
    </row>
    <row r="9" spans="1:9" ht="15">
      <c r="A9" s="195" t="s">
        <v>249</v>
      </c>
      <c r="B9" s="198"/>
      <c r="C9" s="198"/>
      <c r="D9" s="198"/>
      <c r="E9" s="198"/>
      <c r="F9" s="198"/>
      <c r="G9" s="198"/>
      <c r="H9" s="198"/>
      <c r="I9" s="198"/>
    </row>
    <row r="10" spans="1:9" ht="15">
      <c r="A10" s="190" t="s">
        <v>137</v>
      </c>
      <c r="B10" s="191"/>
      <c r="C10" s="191"/>
      <c r="D10" s="191"/>
      <c r="E10" s="191"/>
      <c r="F10" s="191"/>
      <c r="G10" s="191"/>
      <c r="H10" s="191"/>
      <c r="I10" s="191"/>
    </row>
    <row r="11" spans="1:9" ht="15">
      <c r="A11" s="190" t="s">
        <v>138</v>
      </c>
      <c r="B11" s="147"/>
      <c r="C11" s="147"/>
      <c r="D11" s="147"/>
      <c r="E11" s="147"/>
      <c r="F11" s="147"/>
      <c r="G11" s="147"/>
      <c r="H11" s="147"/>
      <c r="I11" s="147"/>
    </row>
    <row r="12" spans="1:9" ht="15">
      <c r="A12" s="192"/>
      <c r="B12" s="191"/>
      <c r="C12" s="191"/>
      <c r="D12" s="191"/>
      <c r="E12" s="191"/>
      <c r="F12" s="191"/>
      <c r="G12" s="191"/>
      <c r="H12" s="191"/>
      <c r="I12" s="191"/>
    </row>
    <row r="13" spans="1:9" ht="15">
      <c r="A13" s="193" t="s">
        <v>139</v>
      </c>
      <c r="B13" s="194"/>
      <c r="C13" s="194"/>
      <c r="D13" s="194"/>
      <c r="E13" s="194"/>
      <c r="F13" s="194"/>
      <c r="G13" s="194"/>
      <c r="H13" s="194"/>
      <c r="I13" s="194"/>
    </row>
    <row r="14" spans="1:9" ht="15">
      <c r="A14" s="190"/>
      <c r="B14" s="191"/>
      <c r="C14" s="191"/>
      <c r="D14" s="191"/>
      <c r="E14" s="191"/>
      <c r="F14" s="191"/>
      <c r="G14" s="191"/>
      <c r="H14" s="191"/>
      <c r="I14" s="191"/>
    </row>
    <row r="15" spans="1:9" ht="15">
      <c r="A15" s="193" t="s">
        <v>261</v>
      </c>
      <c r="B15" s="194"/>
      <c r="C15" s="194"/>
      <c r="D15" s="194"/>
      <c r="E15" s="194"/>
      <c r="F15" s="194"/>
      <c r="G15" s="194"/>
      <c r="H15" s="194"/>
      <c r="I15" s="194"/>
    </row>
    <row r="16" spans="1:9" ht="9.75" customHeight="1">
      <c r="A16" s="127"/>
      <c r="B16" s="128"/>
      <c r="C16" s="128"/>
      <c r="D16" s="128"/>
      <c r="E16" s="128"/>
      <c r="F16" s="128"/>
      <c r="G16" s="128"/>
      <c r="H16" s="128"/>
      <c r="I16" s="128"/>
    </row>
    <row r="17" spans="1:9" ht="15">
      <c r="A17" s="195" t="s">
        <v>266</v>
      </c>
      <c r="B17" s="191"/>
      <c r="C17" s="191"/>
      <c r="D17" s="191"/>
      <c r="E17" s="191"/>
      <c r="F17" s="191"/>
      <c r="G17" s="191"/>
      <c r="H17" s="191"/>
      <c r="I17" s="191"/>
    </row>
    <row r="18" spans="1:9" ht="15">
      <c r="A18" s="190" t="s">
        <v>1</v>
      </c>
      <c r="B18" s="191"/>
      <c r="C18" s="191"/>
      <c r="D18" s="191"/>
      <c r="E18" s="191"/>
      <c r="F18" s="191"/>
      <c r="G18" s="191"/>
      <c r="H18" s="191"/>
      <c r="I18" s="191"/>
    </row>
    <row r="19" spans="1:9" s="128" customFormat="1" ht="15">
      <c r="A19" s="197" t="s">
        <v>250</v>
      </c>
      <c r="B19" s="191"/>
      <c r="C19" s="191"/>
      <c r="D19" s="191"/>
      <c r="E19" s="191"/>
      <c r="F19" s="191"/>
      <c r="G19" s="191"/>
      <c r="H19" s="191"/>
      <c r="I19" s="191"/>
    </row>
    <row r="20" spans="1:9" s="123" customFormat="1" ht="50.1" customHeight="1">
      <c r="A20" s="196" t="s">
        <v>2</v>
      </c>
      <c r="B20" s="196"/>
      <c r="C20" s="196" t="s">
        <v>3</v>
      </c>
      <c r="D20" s="187"/>
      <c r="E20" s="187"/>
      <c r="F20" s="187"/>
      <c r="G20" s="129" t="s">
        <v>140</v>
      </c>
      <c r="H20" s="129" t="s">
        <v>141</v>
      </c>
      <c r="I20" s="129" t="s">
        <v>142</v>
      </c>
    </row>
    <row r="21" spans="1:9" ht="15.75">
      <c r="A21" s="126" t="s">
        <v>7</v>
      </c>
      <c r="B21" s="86" t="s">
        <v>143</v>
      </c>
      <c r="C21" s="188" t="s">
        <v>143</v>
      </c>
      <c r="D21" s="189"/>
      <c r="E21" s="189"/>
      <c r="F21" s="189"/>
      <c r="G21" s="87"/>
      <c r="H21" s="88">
        <f>SUM(H22,H27,H28)</f>
        <v>460208.43</v>
      </c>
      <c r="I21" s="88">
        <f>SUM(I22,I27,I28)</f>
        <v>482054.19</v>
      </c>
    </row>
    <row r="22" spans="1:9" ht="15.75">
      <c r="A22" s="125" t="s">
        <v>9</v>
      </c>
      <c r="B22" s="89" t="s">
        <v>144</v>
      </c>
      <c r="C22" s="186" t="s">
        <v>144</v>
      </c>
      <c r="D22" s="186"/>
      <c r="E22" s="186"/>
      <c r="F22" s="186"/>
      <c r="G22" s="90"/>
      <c r="H22" s="91">
        <f>SUM(H23:H26)</f>
        <v>429062.66</v>
      </c>
      <c r="I22" s="91">
        <f>SUM(I23:I26)</f>
        <v>430589.88</v>
      </c>
    </row>
    <row r="23" spans="1:9" ht="15.75">
      <c r="A23" s="125" t="s">
        <v>145</v>
      </c>
      <c r="B23" s="89" t="s">
        <v>60</v>
      </c>
      <c r="C23" s="186" t="s">
        <v>60</v>
      </c>
      <c r="D23" s="186"/>
      <c r="E23" s="186"/>
      <c r="F23" s="186"/>
      <c r="G23" s="90"/>
      <c r="H23" s="92">
        <v>135633.31</v>
      </c>
      <c r="I23" s="92">
        <v>141545.57</v>
      </c>
    </row>
    <row r="24" spans="1:9" ht="15.75">
      <c r="A24" s="125" t="s">
        <v>146</v>
      </c>
      <c r="B24" s="93" t="s">
        <v>147</v>
      </c>
      <c r="C24" s="184" t="s">
        <v>147</v>
      </c>
      <c r="D24" s="184"/>
      <c r="E24" s="184"/>
      <c r="F24" s="184"/>
      <c r="G24" s="90"/>
      <c r="H24" s="92">
        <v>291560.89999999997</v>
      </c>
      <c r="I24" s="92">
        <v>284541.73</v>
      </c>
    </row>
    <row r="25" spans="1:9" ht="15.75">
      <c r="A25" s="125" t="s">
        <v>148</v>
      </c>
      <c r="B25" s="89" t="s">
        <v>149</v>
      </c>
      <c r="C25" s="184" t="s">
        <v>149</v>
      </c>
      <c r="D25" s="184"/>
      <c r="E25" s="184"/>
      <c r="F25" s="184"/>
      <c r="G25" s="90"/>
      <c r="H25" s="92"/>
      <c r="I25" s="92"/>
    </row>
    <row r="26" spans="1:9" ht="15.75">
      <c r="A26" s="125" t="s">
        <v>150</v>
      </c>
      <c r="B26" s="93" t="s">
        <v>151</v>
      </c>
      <c r="C26" s="184" t="s">
        <v>151</v>
      </c>
      <c r="D26" s="184"/>
      <c r="E26" s="184"/>
      <c r="F26" s="184"/>
      <c r="G26" s="90"/>
      <c r="H26" s="92">
        <v>1868.45</v>
      </c>
      <c r="I26" s="92">
        <v>4502.58</v>
      </c>
    </row>
    <row r="27" spans="1:9" ht="15.75">
      <c r="A27" s="125" t="s">
        <v>16</v>
      </c>
      <c r="B27" s="89" t="s">
        <v>152</v>
      </c>
      <c r="C27" s="184" t="s">
        <v>152</v>
      </c>
      <c r="D27" s="184"/>
      <c r="E27" s="184"/>
      <c r="F27" s="184"/>
      <c r="G27" s="90"/>
      <c r="H27" s="91"/>
      <c r="I27" s="94"/>
    </row>
    <row r="28" spans="1:9" ht="15.75">
      <c r="A28" s="125" t="s">
        <v>36</v>
      </c>
      <c r="B28" s="89" t="s">
        <v>153</v>
      </c>
      <c r="C28" s="184" t="s">
        <v>153</v>
      </c>
      <c r="D28" s="184"/>
      <c r="E28" s="184"/>
      <c r="F28" s="184"/>
      <c r="G28" s="90"/>
      <c r="H28" s="91">
        <f>SUM(H29)+SUM(H30)</f>
        <v>31145.77</v>
      </c>
      <c r="I28" s="91">
        <f>SUM(I29)+SUM(I30)</f>
        <v>51464.31</v>
      </c>
    </row>
    <row r="29" spans="1:9" ht="15.75">
      <c r="A29" s="125" t="s">
        <v>154</v>
      </c>
      <c r="B29" s="93" t="s">
        <v>155</v>
      </c>
      <c r="C29" s="184" t="s">
        <v>155</v>
      </c>
      <c r="D29" s="184"/>
      <c r="E29" s="184"/>
      <c r="F29" s="184"/>
      <c r="G29" s="90"/>
      <c r="H29" s="92">
        <v>31145.77</v>
      </c>
      <c r="I29" s="92">
        <v>51464.31</v>
      </c>
    </row>
    <row r="30" spans="1:9" ht="15.75">
      <c r="A30" s="125" t="s">
        <v>156</v>
      </c>
      <c r="B30" s="93" t="s">
        <v>157</v>
      </c>
      <c r="C30" s="184" t="s">
        <v>157</v>
      </c>
      <c r="D30" s="184"/>
      <c r="E30" s="184"/>
      <c r="F30" s="184"/>
      <c r="G30" s="90"/>
      <c r="H30" s="92"/>
      <c r="I30" s="92"/>
    </row>
    <row r="31" spans="1:9" ht="15.75">
      <c r="A31" s="126" t="s">
        <v>45</v>
      </c>
      <c r="B31" s="86" t="s">
        <v>158</v>
      </c>
      <c r="C31" s="188" t="s">
        <v>158</v>
      </c>
      <c r="D31" s="188"/>
      <c r="E31" s="188"/>
      <c r="F31" s="188"/>
      <c r="G31" s="87"/>
      <c r="H31" s="88">
        <f>SUM(H32:H45)</f>
        <v>441883.33999999991</v>
      </c>
      <c r="I31" s="88">
        <f>SUM(I32:I45)</f>
        <v>429626.93999999994</v>
      </c>
    </row>
    <row r="32" spans="1:9" ht="15.75">
      <c r="A32" s="125" t="s">
        <v>9</v>
      </c>
      <c r="B32" s="89" t="s">
        <v>159</v>
      </c>
      <c r="C32" s="184" t="s">
        <v>160</v>
      </c>
      <c r="D32" s="185"/>
      <c r="E32" s="185"/>
      <c r="F32" s="185"/>
      <c r="G32" s="90"/>
      <c r="H32" s="92">
        <v>371068.05999999994</v>
      </c>
      <c r="I32" s="92">
        <v>346804.42</v>
      </c>
    </row>
    <row r="33" spans="1:9" ht="15.75">
      <c r="A33" s="125" t="s">
        <v>16</v>
      </c>
      <c r="B33" s="89" t="s">
        <v>161</v>
      </c>
      <c r="C33" s="184" t="s">
        <v>162</v>
      </c>
      <c r="D33" s="185"/>
      <c r="E33" s="185"/>
      <c r="F33" s="185"/>
      <c r="G33" s="90"/>
      <c r="H33" s="92">
        <v>6533.3700000000008</v>
      </c>
      <c r="I33" s="92">
        <v>7150.79</v>
      </c>
    </row>
    <row r="34" spans="1:9" ht="15.75">
      <c r="A34" s="125" t="s">
        <v>36</v>
      </c>
      <c r="B34" s="89" t="s">
        <v>163</v>
      </c>
      <c r="C34" s="184" t="s">
        <v>164</v>
      </c>
      <c r="D34" s="185"/>
      <c r="E34" s="185"/>
      <c r="F34" s="185"/>
      <c r="G34" s="90"/>
      <c r="H34" s="92">
        <v>12058.75</v>
      </c>
      <c r="I34" s="92">
        <v>17921.36</v>
      </c>
    </row>
    <row r="35" spans="1:9" ht="15.75">
      <c r="A35" s="125" t="s">
        <v>44</v>
      </c>
      <c r="B35" s="89" t="s">
        <v>165</v>
      </c>
      <c r="C35" s="186" t="s">
        <v>166</v>
      </c>
      <c r="D35" s="185"/>
      <c r="E35" s="185"/>
      <c r="F35" s="185"/>
      <c r="G35" s="90"/>
      <c r="H35" s="92">
        <v>898.8</v>
      </c>
      <c r="I35" s="92">
        <v>1231.46</v>
      </c>
    </row>
    <row r="36" spans="1:9" ht="15.75">
      <c r="A36" s="125" t="s">
        <v>55</v>
      </c>
      <c r="B36" s="89" t="s">
        <v>167</v>
      </c>
      <c r="C36" s="186" t="s">
        <v>168</v>
      </c>
      <c r="D36" s="185"/>
      <c r="E36" s="185"/>
      <c r="F36" s="185"/>
      <c r="G36" s="90"/>
      <c r="H36" s="92"/>
      <c r="I36" s="92"/>
    </row>
    <row r="37" spans="1:9" ht="15.75">
      <c r="A37" s="125" t="s">
        <v>169</v>
      </c>
      <c r="B37" s="89" t="s">
        <v>170</v>
      </c>
      <c r="C37" s="186" t="s">
        <v>171</v>
      </c>
      <c r="D37" s="185"/>
      <c r="E37" s="185"/>
      <c r="F37" s="185"/>
      <c r="G37" s="90"/>
      <c r="H37" s="92">
        <v>921.13</v>
      </c>
      <c r="I37" s="92">
        <v>1034.8800000000001</v>
      </c>
    </row>
    <row r="38" spans="1:9" ht="15.75">
      <c r="A38" s="125" t="s">
        <v>172</v>
      </c>
      <c r="B38" s="89" t="s">
        <v>173</v>
      </c>
      <c r="C38" s="186" t="s">
        <v>174</v>
      </c>
      <c r="D38" s="185"/>
      <c r="E38" s="185"/>
      <c r="F38" s="185"/>
      <c r="G38" s="90"/>
      <c r="H38" s="92">
        <v>679.47</v>
      </c>
      <c r="I38" s="92">
        <v>800</v>
      </c>
    </row>
    <row r="39" spans="1:9" ht="15.75">
      <c r="A39" s="125" t="s">
        <v>175</v>
      </c>
      <c r="B39" s="89" t="s">
        <v>176</v>
      </c>
      <c r="C39" s="184" t="s">
        <v>176</v>
      </c>
      <c r="D39" s="185"/>
      <c r="E39" s="185"/>
      <c r="F39" s="185"/>
      <c r="G39" s="90"/>
      <c r="H39" s="92"/>
      <c r="I39" s="92"/>
    </row>
    <row r="40" spans="1:9" ht="15.75">
      <c r="A40" s="125" t="s">
        <v>177</v>
      </c>
      <c r="B40" s="89" t="s">
        <v>178</v>
      </c>
      <c r="C40" s="186" t="s">
        <v>178</v>
      </c>
      <c r="D40" s="185"/>
      <c r="E40" s="185"/>
      <c r="F40" s="185"/>
      <c r="G40" s="90"/>
      <c r="H40" s="92">
        <v>46540.200000000004</v>
      </c>
      <c r="I40" s="92">
        <v>50920.36</v>
      </c>
    </row>
    <row r="41" spans="1:9" ht="15.75" customHeight="1">
      <c r="A41" s="125" t="s">
        <v>179</v>
      </c>
      <c r="B41" s="89" t="s">
        <v>180</v>
      </c>
      <c r="C41" s="184" t="s">
        <v>181</v>
      </c>
      <c r="D41" s="187"/>
      <c r="E41" s="187"/>
      <c r="F41" s="187"/>
      <c r="G41" s="90"/>
      <c r="H41" s="92"/>
      <c r="I41" s="92"/>
    </row>
    <row r="42" spans="1:9" ht="15.75" customHeight="1">
      <c r="A42" s="125" t="s">
        <v>182</v>
      </c>
      <c r="B42" s="89" t="s">
        <v>183</v>
      </c>
      <c r="C42" s="184" t="s">
        <v>184</v>
      </c>
      <c r="D42" s="185"/>
      <c r="E42" s="185"/>
      <c r="F42" s="185"/>
      <c r="G42" s="90"/>
      <c r="H42" s="92"/>
      <c r="I42" s="92"/>
    </row>
    <row r="43" spans="1:9" ht="15.75">
      <c r="A43" s="125" t="s">
        <v>185</v>
      </c>
      <c r="B43" s="89" t="s">
        <v>186</v>
      </c>
      <c r="C43" s="184" t="s">
        <v>187</v>
      </c>
      <c r="D43" s="185"/>
      <c r="E43" s="185"/>
      <c r="F43" s="185"/>
      <c r="G43" s="90"/>
      <c r="H43" s="92"/>
      <c r="I43" s="92"/>
    </row>
    <row r="44" spans="1:9" ht="15.75">
      <c r="A44" s="125" t="s">
        <v>188</v>
      </c>
      <c r="B44" s="89" t="s">
        <v>189</v>
      </c>
      <c r="C44" s="184" t="s">
        <v>190</v>
      </c>
      <c r="D44" s="185"/>
      <c r="E44" s="185"/>
      <c r="F44" s="185"/>
      <c r="G44" s="90"/>
      <c r="H44" s="92">
        <v>3183.5600000000004</v>
      </c>
      <c r="I44" s="92">
        <v>3763.67</v>
      </c>
    </row>
    <row r="45" spans="1:9" ht="15.75">
      <c r="A45" s="125" t="s">
        <v>191</v>
      </c>
      <c r="B45" s="89" t="s">
        <v>192</v>
      </c>
      <c r="C45" s="173" t="s">
        <v>193</v>
      </c>
      <c r="D45" s="174"/>
      <c r="E45" s="174"/>
      <c r="F45" s="175"/>
      <c r="G45" s="90"/>
      <c r="H45" s="92"/>
      <c r="I45" s="92"/>
    </row>
    <row r="46" spans="1:9" ht="15.75">
      <c r="A46" s="86" t="s">
        <v>47</v>
      </c>
      <c r="B46" s="95" t="s">
        <v>194</v>
      </c>
      <c r="C46" s="176" t="s">
        <v>194</v>
      </c>
      <c r="D46" s="177"/>
      <c r="E46" s="177"/>
      <c r="F46" s="178"/>
      <c r="G46" s="87"/>
      <c r="H46" s="88">
        <f>H21-H31</f>
        <v>18325.090000000084</v>
      </c>
      <c r="I46" s="88">
        <f>I21-I31</f>
        <v>52427.250000000058</v>
      </c>
    </row>
    <row r="47" spans="1:9" ht="15.75">
      <c r="A47" s="86" t="s">
        <v>58</v>
      </c>
      <c r="B47" s="86" t="s">
        <v>195</v>
      </c>
      <c r="C47" s="179" t="s">
        <v>195</v>
      </c>
      <c r="D47" s="177"/>
      <c r="E47" s="177"/>
      <c r="F47" s="178"/>
      <c r="G47" s="96"/>
      <c r="H47" s="88">
        <f>IF(TYPE(H48)=1,H48,0)-IF(TYPE(H49)=1,H49,0)-IF(TYPE(H50)=1,H50,0)</f>
        <v>0</v>
      </c>
      <c r="I47" s="88">
        <f>IF(TYPE(I48)=1,I48,0)-IF(TYPE(I49)=1,I49,0)-IF(TYPE(I50)=1,I50,0)</f>
        <v>0</v>
      </c>
    </row>
    <row r="48" spans="1:9" ht="15.75">
      <c r="A48" s="93" t="s">
        <v>196</v>
      </c>
      <c r="B48" s="89" t="s">
        <v>197</v>
      </c>
      <c r="C48" s="173" t="s">
        <v>198</v>
      </c>
      <c r="D48" s="174"/>
      <c r="E48" s="174"/>
      <c r="F48" s="175"/>
      <c r="G48" s="97"/>
      <c r="H48" s="91"/>
      <c r="I48" s="92"/>
    </row>
    <row r="49" spans="1:9" ht="15.75">
      <c r="A49" s="93" t="s">
        <v>16</v>
      </c>
      <c r="B49" s="89" t="s">
        <v>199</v>
      </c>
      <c r="C49" s="173" t="s">
        <v>199</v>
      </c>
      <c r="D49" s="174"/>
      <c r="E49" s="174"/>
      <c r="F49" s="175"/>
      <c r="G49" s="97"/>
      <c r="H49" s="92"/>
      <c r="I49" s="92"/>
    </row>
    <row r="50" spans="1:9" ht="15.75">
      <c r="A50" s="93" t="s">
        <v>200</v>
      </c>
      <c r="B50" s="89" t="s">
        <v>201</v>
      </c>
      <c r="C50" s="173" t="s">
        <v>202</v>
      </c>
      <c r="D50" s="174"/>
      <c r="E50" s="174"/>
      <c r="F50" s="175"/>
      <c r="G50" s="97"/>
      <c r="H50" s="92"/>
      <c r="I50" s="92"/>
    </row>
    <row r="51" spans="1:9" ht="15.75">
      <c r="A51" s="86" t="s">
        <v>63</v>
      </c>
      <c r="B51" s="95" t="s">
        <v>203</v>
      </c>
      <c r="C51" s="176" t="s">
        <v>203</v>
      </c>
      <c r="D51" s="177"/>
      <c r="E51" s="177"/>
      <c r="F51" s="178"/>
      <c r="G51" s="96"/>
      <c r="H51" s="92"/>
      <c r="I51" s="92"/>
    </row>
    <row r="52" spans="1:9" ht="30" customHeight="1">
      <c r="A52" s="86" t="s">
        <v>75</v>
      </c>
      <c r="B52" s="95" t="s">
        <v>204</v>
      </c>
      <c r="C52" s="180" t="s">
        <v>204</v>
      </c>
      <c r="D52" s="181"/>
      <c r="E52" s="181"/>
      <c r="F52" s="182"/>
      <c r="G52" s="96"/>
      <c r="H52" s="92"/>
      <c r="I52" s="92"/>
    </row>
    <row r="53" spans="1:9" ht="15.75">
      <c r="A53" s="86" t="s">
        <v>87</v>
      </c>
      <c r="B53" s="95" t="s">
        <v>205</v>
      </c>
      <c r="C53" s="176" t="s">
        <v>205</v>
      </c>
      <c r="D53" s="177"/>
      <c r="E53" s="177"/>
      <c r="F53" s="178"/>
      <c r="G53" s="96"/>
      <c r="H53" s="92"/>
      <c r="I53" s="92"/>
    </row>
    <row r="54" spans="1:9" ht="30" customHeight="1">
      <c r="A54" s="86" t="s">
        <v>206</v>
      </c>
      <c r="B54" s="86" t="s">
        <v>207</v>
      </c>
      <c r="C54" s="183" t="s">
        <v>207</v>
      </c>
      <c r="D54" s="181"/>
      <c r="E54" s="181"/>
      <c r="F54" s="182"/>
      <c r="G54" s="96"/>
      <c r="H54" s="88">
        <f>SUM(H46,H47,H51,H52,H53)</f>
        <v>18325.090000000084</v>
      </c>
      <c r="I54" s="88">
        <f>SUM(I46,I47,I51,I52,I53)</f>
        <v>52427.250000000058</v>
      </c>
    </row>
    <row r="55" spans="1:9" ht="15.75">
      <c r="A55" s="86" t="s">
        <v>9</v>
      </c>
      <c r="B55" s="86" t="s">
        <v>208</v>
      </c>
      <c r="C55" s="179" t="s">
        <v>208</v>
      </c>
      <c r="D55" s="177"/>
      <c r="E55" s="177"/>
      <c r="F55" s="178"/>
      <c r="G55" s="96"/>
      <c r="H55" s="92"/>
      <c r="I55" s="92"/>
    </row>
    <row r="56" spans="1:9" ht="15.75">
      <c r="A56" s="86" t="s">
        <v>209</v>
      </c>
      <c r="B56" s="95" t="s">
        <v>210</v>
      </c>
      <c r="C56" s="176" t="s">
        <v>210</v>
      </c>
      <c r="D56" s="177"/>
      <c r="E56" s="177"/>
      <c r="F56" s="178"/>
      <c r="G56" s="96"/>
      <c r="H56" s="88">
        <f>SUM(H54,H55)</f>
        <v>18325.090000000084</v>
      </c>
      <c r="I56" s="88">
        <f>SUM(I54,I55)</f>
        <v>52427.250000000058</v>
      </c>
    </row>
    <row r="57" spans="1:9" ht="15.75">
      <c r="A57" s="93" t="s">
        <v>9</v>
      </c>
      <c r="B57" s="89" t="s">
        <v>211</v>
      </c>
      <c r="C57" s="173" t="s">
        <v>211</v>
      </c>
      <c r="D57" s="174"/>
      <c r="E57" s="174"/>
      <c r="F57" s="175"/>
      <c r="G57" s="97"/>
      <c r="H57" s="91"/>
      <c r="I57" s="91"/>
    </row>
    <row r="58" spans="1:9" ht="15.75">
      <c r="A58" s="93" t="s">
        <v>16</v>
      </c>
      <c r="B58" s="89" t="s">
        <v>212</v>
      </c>
      <c r="C58" s="173" t="s">
        <v>212</v>
      </c>
      <c r="D58" s="174"/>
      <c r="E58" s="174"/>
      <c r="F58" s="175"/>
      <c r="G58" s="97"/>
      <c r="H58" s="91"/>
      <c r="I58" s="91"/>
    </row>
    <row r="59" spans="1:9">
      <c r="A59" s="48"/>
      <c r="B59" s="48"/>
      <c r="C59" s="48"/>
      <c r="D59" s="48"/>
    </row>
    <row r="60" spans="1:9" ht="15.75" customHeight="1">
      <c r="A60" s="210" t="s">
        <v>268</v>
      </c>
      <c r="B60" s="210"/>
      <c r="C60" s="210"/>
      <c r="D60" s="210"/>
      <c r="E60" s="210"/>
      <c r="F60" s="210"/>
      <c r="G60" s="49"/>
      <c r="H60" s="205" t="s">
        <v>267</v>
      </c>
      <c r="I60" s="205"/>
    </row>
    <row r="61" spans="1:9" s="128" customFormat="1" ht="18.75" customHeight="1">
      <c r="A61" s="203" t="s">
        <v>213</v>
      </c>
      <c r="B61" s="203"/>
      <c r="C61" s="203"/>
      <c r="D61" s="203"/>
      <c r="E61" s="203"/>
      <c r="F61" s="203"/>
      <c r="G61" s="130" t="s">
        <v>130</v>
      </c>
      <c r="H61" s="204" t="s">
        <v>111</v>
      </c>
      <c r="I61" s="204"/>
    </row>
    <row r="62" spans="1:9" s="128" customFormat="1" ht="10.5" customHeight="1">
      <c r="A62" s="98"/>
      <c r="B62" s="98"/>
      <c r="C62" s="98"/>
      <c r="D62" s="98"/>
      <c r="E62" s="98"/>
      <c r="F62" s="98"/>
      <c r="G62" s="98"/>
      <c r="H62" s="50"/>
      <c r="I62" s="50"/>
    </row>
    <row r="63" spans="1:9" s="128" customFormat="1" ht="15" customHeight="1">
      <c r="A63" s="171" t="s">
        <v>252</v>
      </c>
      <c r="B63" s="171"/>
      <c r="C63" s="171"/>
      <c r="D63" s="171"/>
      <c r="E63" s="171"/>
      <c r="F63" s="171"/>
      <c r="G63" s="124" t="s">
        <v>253</v>
      </c>
      <c r="H63" s="205" t="s">
        <v>264</v>
      </c>
      <c r="I63" s="205"/>
    </row>
    <row r="64" spans="1:9" s="128" customFormat="1" ht="12" customHeight="1">
      <c r="A64" s="203" t="s">
        <v>214</v>
      </c>
      <c r="B64" s="203"/>
      <c r="C64" s="203"/>
      <c r="D64" s="203"/>
      <c r="E64" s="203"/>
      <c r="F64" s="203"/>
      <c r="G64" s="130" t="s">
        <v>215</v>
      </c>
      <c r="H64" s="204" t="s">
        <v>111</v>
      </c>
      <c r="I64" s="204"/>
    </row>
    <row r="67" spans="1:10" ht="12.75" customHeight="1">
      <c r="A67" s="122"/>
      <c r="B67" s="122"/>
      <c r="C67" s="122"/>
      <c r="D67" s="122"/>
      <c r="E67" s="122"/>
      <c r="F67" s="122"/>
      <c r="G67" s="122"/>
      <c r="H67" s="43"/>
      <c r="I67" s="122"/>
      <c r="J67" s="122"/>
    </row>
  </sheetData>
  <mergeCells count="62">
    <mergeCell ref="C58:F58"/>
    <mergeCell ref="A61:F61"/>
    <mergeCell ref="H61:I61"/>
    <mergeCell ref="A64:F64"/>
    <mergeCell ref="H64:I64"/>
    <mergeCell ref="A63:F63"/>
    <mergeCell ref="H63:I63"/>
    <mergeCell ref="A60:F60"/>
    <mergeCell ref="H60:I60"/>
    <mergeCell ref="A9:I9"/>
    <mergeCell ref="A5:I5"/>
    <mergeCell ref="A6:I6"/>
    <mergeCell ref="A7:I7"/>
    <mergeCell ref="A8:I8"/>
    <mergeCell ref="C21:F21"/>
    <mergeCell ref="A10:I10"/>
    <mergeCell ref="A11:I11"/>
    <mergeCell ref="A12:I12"/>
    <mergeCell ref="A13:I13"/>
    <mergeCell ref="A14:I14"/>
    <mergeCell ref="A17:I17"/>
    <mergeCell ref="A18:I18"/>
    <mergeCell ref="C20:F20"/>
    <mergeCell ref="A15:I15"/>
    <mergeCell ref="A19:I19"/>
    <mergeCell ref="A20:B20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</mergeCells>
  <pageMargins left="0.70866141732283472" right="0.70866141732283472" top="0.55118110236220474" bottom="0.55118110236220474" header="0.31496062992125984" footer="0.31496062992125984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tabSelected="1" workbookViewId="0">
      <selection activeCell="B7" sqref="B7"/>
    </sheetView>
  </sheetViews>
  <sheetFormatPr defaultRowHeight="15"/>
  <cols>
    <col min="1" max="1" width="6" style="99" customWidth="1"/>
    <col min="2" max="2" width="32.85546875" style="46" customWidth="1"/>
    <col min="3" max="10" width="15.7109375" style="46" customWidth="1"/>
    <col min="11" max="11" width="13.140625" style="46" customWidth="1"/>
    <col min="12" max="13" width="15.7109375" style="46" customWidth="1"/>
    <col min="14" max="16384" width="9.140625" style="46"/>
  </cols>
  <sheetData>
    <row r="1" spans="1:13">
      <c r="I1" s="132"/>
      <c r="J1" s="132"/>
      <c r="K1" s="132"/>
    </row>
    <row r="2" spans="1:13">
      <c r="B2" s="46" t="s">
        <v>265</v>
      </c>
      <c r="C2" s="134">
        <v>44012</v>
      </c>
      <c r="I2" s="46" t="s">
        <v>216</v>
      </c>
    </row>
    <row r="3" spans="1:13">
      <c r="I3" s="46" t="s">
        <v>217</v>
      </c>
    </row>
    <row r="5" spans="1:13">
      <c r="A5" s="206" t="s">
        <v>218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>
      <c r="A6" s="206" t="s">
        <v>254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8" spans="1:13">
      <c r="A8" s="206" t="s">
        <v>219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10" spans="1:13">
      <c r="A10" s="208" t="s">
        <v>2</v>
      </c>
      <c r="B10" s="208" t="s">
        <v>220</v>
      </c>
      <c r="C10" s="208" t="s">
        <v>221</v>
      </c>
      <c r="D10" s="208" t="s">
        <v>222</v>
      </c>
      <c r="E10" s="208"/>
      <c r="F10" s="208"/>
      <c r="G10" s="208"/>
      <c r="H10" s="208"/>
      <c r="I10" s="208"/>
      <c r="J10" s="209"/>
      <c r="K10" s="209"/>
      <c r="L10" s="208"/>
      <c r="M10" s="208" t="s">
        <v>223</v>
      </c>
    </row>
    <row r="11" spans="1:13" ht="123" customHeight="1">
      <c r="A11" s="208"/>
      <c r="B11" s="208"/>
      <c r="C11" s="208"/>
      <c r="D11" s="133" t="s">
        <v>255</v>
      </c>
      <c r="E11" s="133" t="s">
        <v>224</v>
      </c>
      <c r="F11" s="133" t="s">
        <v>256</v>
      </c>
      <c r="G11" s="133" t="s">
        <v>225</v>
      </c>
      <c r="H11" s="133" t="s">
        <v>257</v>
      </c>
      <c r="I11" s="100" t="s">
        <v>226</v>
      </c>
      <c r="J11" s="133" t="s">
        <v>227</v>
      </c>
      <c r="K11" s="133" t="s">
        <v>228</v>
      </c>
      <c r="L11" s="101" t="s">
        <v>229</v>
      </c>
      <c r="M11" s="208"/>
    </row>
    <row r="12" spans="1:13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v>7</v>
      </c>
      <c r="H12" s="60">
        <v>8</v>
      </c>
      <c r="I12" s="60">
        <v>9</v>
      </c>
      <c r="J12" s="60">
        <v>10</v>
      </c>
      <c r="K12" s="102" t="s">
        <v>230</v>
      </c>
      <c r="L12" s="60">
        <v>12</v>
      </c>
      <c r="M12" s="60">
        <v>13</v>
      </c>
    </row>
    <row r="13" spans="1:13" ht="71.25">
      <c r="A13" s="133" t="s">
        <v>231</v>
      </c>
      <c r="B13" s="103" t="s">
        <v>232</v>
      </c>
      <c r="C13" s="104">
        <f t="shared" ref="C13:L13" si="0">SUM(C14:C15)</f>
        <v>1.45</v>
      </c>
      <c r="D13" s="104">
        <f t="shared" si="0"/>
        <v>135567.95000000001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-135567.95000000001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ref="M13:M25" si="1">SUM(C13:L13)</f>
        <v>1.4500000000116415</v>
      </c>
    </row>
    <row r="14" spans="1:13" ht="15" customHeight="1">
      <c r="A14" s="105" t="s">
        <v>233</v>
      </c>
      <c r="B14" s="106" t="s">
        <v>234</v>
      </c>
      <c r="C14" s="107">
        <v>1.45</v>
      </c>
      <c r="D14" s="107"/>
      <c r="E14" s="107">
        <v>171</v>
      </c>
      <c r="F14" s="107"/>
      <c r="G14" s="107"/>
      <c r="H14" s="107"/>
      <c r="I14" s="107">
        <v>-171</v>
      </c>
      <c r="J14" s="107"/>
      <c r="K14" s="107"/>
      <c r="L14" s="107"/>
      <c r="M14" s="104">
        <f t="shared" si="1"/>
        <v>1.4499999999999886</v>
      </c>
    </row>
    <row r="15" spans="1:13" ht="15" customHeight="1">
      <c r="A15" s="105" t="s">
        <v>235</v>
      </c>
      <c r="B15" s="106" t="s">
        <v>236</v>
      </c>
      <c r="C15" s="107"/>
      <c r="D15" s="107">
        <v>135567.95000000001</v>
      </c>
      <c r="E15" s="107">
        <v>-171</v>
      </c>
      <c r="F15" s="107"/>
      <c r="G15" s="107"/>
      <c r="H15" s="107"/>
      <c r="I15" s="107">
        <v>-135396.95000000001</v>
      </c>
      <c r="J15" s="107"/>
      <c r="K15" s="107"/>
      <c r="L15" s="107"/>
      <c r="M15" s="104">
        <f t="shared" si="1"/>
        <v>0</v>
      </c>
    </row>
    <row r="16" spans="1:13" ht="74.25" customHeight="1">
      <c r="A16" s="133" t="s">
        <v>237</v>
      </c>
      <c r="B16" s="103" t="s">
        <v>238</v>
      </c>
      <c r="C16" s="104">
        <f t="shared" ref="C16:L16" si="2">SUM(C17:C18)</f>
        <v>206214.64</v>
      </c>
      <c r="D16" s="104">
        <f t="shared" si="2"/>
        <v>265765.69</v>
      </c>
      <c r="E16" s="104">
        <f t="shared" si="2"/>
        <v>0</v>
      </c>
      <c r="F16" s="104">
        <f t="shared" si="2"/>
        <v>0</v>
      </c>
      <c r="G16" s="104">
        <f t="shared" si="2"/>
        <v>0</v>
      </c>
      <c r="H16" s="104">
        <f t="shared" si="2"/>
        <v>0</v>
      </c>
      <c r="I16" s="104">
        <f t="shared" si="2"/>
        <v>-266838.87</v>
      </c>
      <c r="J16" s="104">
        <f t="shared" si="2"/>
        <v>0</v>
      </c>
      <c r="K16" s="104">
        <f t="shared" si="2"/>
        <v>0</v>
      </c>
      <c r="L16" s="104">
        <f t="shared" si="2"/>
        <v>0</v>
      </c>
      <c r="M16" s="104">
        <f t="shared" si="1"/>
        <v>205141.46000000002</v>
      </c>
    </row>
    <row r="17" spans="1:15" ht="15" customHeight="1">
      <c r="A17" s="105" t="s">
        <v>258</v>
      </c>
      <c r="B17" s="106" t="s">
        <v>234</v>
      </c>
      <c r="C17" s="107">
        <v>205995.57</v>
      </c>
      <c r="D17" s="107">
        <v>9678.1200000000008</v>
      </c>
      <c r="E17" s="107">
        <v>230</v>
      </c>
      <c r="F17" s="107"/>
      <c r="G17" s="107"/>
      <c r="H17" s="107"/>
      <c r="I17" s="107">
        <v>-10847.060000000001</v>
      </c>
      <c r="J17" s="107"/>
      <c r="K17" s="107"/>
      <c r="L17" s="107"/>
      <c r="M17" s="104">
        <f t="shared" si="1"/>
        <v>205056.63</v>
      </c>
    </row>
    <row r="18" spans="1:15" ht="15" customHeight="1">
      <c r="A18" s="105" t="s">
        <v>259</v>
      </c>
      <c r="B18" s="106" t="s">
        <v>236</v>
      </c>
      <c r="C18" s="107">
        <v>219.07</v>
      </c>
      <c r="D18" s="107">
        <v>256087.57</v>
      </c>
      <c r="E18" s="107">
        <v>-230</v>
      </c>
      <c r="F18" s="107"/>
      <c r="G18" s="107"/>
      <c r="H18" s="107"/>
      <c r="I18" s="107">
        <v>-255991.81</v>
      </c>
      <c r="J18" s="107"/>
      <c r="K18" s="107"/>
      <c r="L18" s="107"/>
      <c r="M18" s="104">
        <f t="shared" si="1"/>
        <v>84.830000000016298</v>
      </c>
    </row>
    <row r="19" spans="1:15" ht="114.75" customHeight="1">
      <c r="A19" s="133" t="s">
        <v>239</v>
      </c>
      <c r="B19" s="103" t="s">
        <v>240</v>
      </c>
      <c r="C19" s="104">
        <f t="shared" ref="C19:L19" si="3">SUM(C20:C21)</f>
        <v>0</v>
      </c>
      <c r="D19" s="104"/>
      <c r="E19" s="104">
        <f t="shared" si="3"/>
        <v>0</v>
      </c>
      <c r="F19" s="104">
        <f t="shared" si="3"/>
        <v>0</v>
      </c>
      <c r="G19" s="104">
        <f t="shared" si="3"/>
        <v>0</v>
      </c>
      <c r="H19" s="104">
        <f t="shared" si="3"/>
        <v>0</v>
      </c>
      <c r="I19" s="104">
        <f t="shared" si="3"/>
        <v>0</v>
      </c>
      <c r="J19" s="104">
        <f>SUM(J20:J21)</f>
        <v>0</v>
      </c>
      <c r="K19" s="104">
        <f t="shared" si="3"/>
        <v>0</v>
      </c>
      <c r="L19" s="104">
        <f t="shared" si="3"/>
        <v>0</v>
      </c>
      <c r="M19" s="104">
        <f t="shared" si="1"/>
        <v>0</v>
      </c>
    </row>
    <row r="20" spans="1:15" ht="15" customHeight="1">
      <c r="A20" s="105" t="s">
        <v>241</v>
      </c>
      <c r="B20" s="106" t="s">
        <v>234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4">
        <f t="shared" si="1"/>
        <v>0</v>
      </c>
    </row>
    <row r="21" spans="1:15" ht="15" customHeight="1">
      <c r="A21" s="105" t="s">
        <v>260</v>
      </c>
      <c r="B21" s="106" t="s">
        <v>236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4">
        <f t="shared" si="1"/>
        <v>0</v>
      </c>
    </row>
    <row r="22" spans="1:15" ht="15" customHeight="1">
      <c r="A22" s="133" t="s">
        <v>242</v>
      </c>
      <c r="B22" s="103" t="s">
        <v>243</v>
      </c>
      <c r="C22" s="104">
        <f t="shared" ref="C22:L22" si="4">SUM(C23:C24)</f>
        <v>13808.850000000002</v>
      </c>
      <c r="D22" s="104">
        <f t="shared" si="4"/>
        <v>216.53</v>
      </c>
      <c r="E22" s="104">
        <f>SUM(E23:E24)</f>
        <v>0</v>
      </c>
      <c r="F22" s="104">
        <f t="shared" si="4"/>
        <v>1126.5</v>
      </c>
      <c r="G22" s="104">
        <f t="shared" si="4"/>
        <v>0</v>
      </c>
      <c r="H22" s="104">
        <f t="shared" si="4"/>
        <v>0</v>
      </c>
      <c r="I22" s="104">
        <f t="shared" si="4"/>
        <v>-1868.45</v>
      </c>
      <c r="J22" s="104">
        <f>SUM(J23:J24)</f>
        <v>0</v>
      </c>
      <c r="K22" s="104">
        <f t="shared" si="4"/>
        <v>0</v>
      </c>
      <c r="L22" s="104">
        <f t="shared" si="4"/>
        <v>0</v>
      </c>
      <c r="M22" s="104">
        <f t="shared" si="1"/>
        <v>13283.430000000002</v>
      </c>
    </row>
    <row r="23" spans="1:15" ht="15" customHeight="1">
      <c r="A23" s="105" t="s">
        <v>244</v>
      </c>
      <c r="B23" s="106" t="s">
        <v>234</v>
      </c>
      <c r="C23" s="107">
        <v>11856.810000000001</v>
      </c>
      <c r="D23" s="107"/>
      <c r="E23" s="107"/>
      <c r="F23" s="107">
        <v>1126.5</v>
      </c>
      <c r="G23" s="107"/>
      <c r="H23" s="107"/>
      <c r="I23" s="107">
        <v>-1651.92</v>
      </c>
      <c r="J23" s="107"/>
      <c r="K23" s="107"/>
      <c r="L23" s="107"/>
      <c r="M23" s="104">
        <f t="shared" si="1"/>
        <v>11331.390000000001</v>
      </c>
    </row>
    <row r="24" spans="1:15" ht="15" customHeight="1">
      <c r="A24" s="105" t="s">
        <v>245</v>
      </c>
      <c r="B24" s="106" t="s">
        <v>236</v>
      </c>
      <c r="C24" s="107">
        <v>1952.04</v>
      </c>
      <c r="D24" s="107">
        <v>216.53</v>
      </c>
      <c r="E24" s="107"/>
      <c r="F24" s="107"/>
      <c r="G24" s="107"/>
      <c r="H24" s="107"/>
      <c r="I24" s="107">
        <v>-216.53</v>
      </c>
      <c r="J24" s="107"/>
      <c r="K24" s="107"/>
      <c r="L24" s="107"/>
      <c r="M24" s="104">
        <f t="shared" si="1"/>
        <v>1952.0400000000002</v>
      </c>
    </row>
    <row r="25" spans="1:15" ht="15" customHeight="1">
      <c r="A25" s="133" t="s">
        <v>246</v>
      </c>
      <c r="B25" s="103" t="s">
        <v>247</v>
      </c>
      <c r="C25" s="108">
        <f t="shared" ref="C25:L25" si="5">SUM(C13,C16,C19,C22)</f>
        <v>220024.94000000003</v>
      </c>
      <c r="D25" s="108">
        <f t="shared" si="5"/>
        <v>401550.17000000004</v>
      </c>
      <c r="E25" s="108">
        <f t="shared" si="5"/>
        <v>0</v>
      </c>
      <c r="F25" s="108">
        <f t="shared" si="5"/>
        <v>1126.5</v>
      </c>
      <c r="G25" s="108">
        <f t="shared" si="5"/>
        <v>0</v>
      </c>
      <c r="H25" s="108">
        <f t="shared" si="5"/>
        <v>0</v>
      </c>
      <c r="I25" s="108">
        <f t="shared" si="5"/>
        <v>-404275.27</v>
      </c>
      <c r="J25" s="108">
        <f t="shared" si="5"/>
        <v>0</v>
      </c>
      <c r="K25" s="108">
        <f t="shared" si="5"/>
        <v>0</v>
      </c>
      <c r="L25" s="108">
        <f t="shared" si="5"/>
        <v>0</v>
      </c>
      <c r="M25" s="108">
        <f t="shared" si="1"/>
        <v>218426.34000000008</v>
      </c>
    </row>
    <row r="26" spans="1:15">
      <c r="A26" s="109" t="s">
        <v>248</v>
      </c>
    </row>
    <row r="27" spans="1:15" customFormat="1" ht="15" customHeight="1">
      <c r="A27" s="110"/>
      <c r="B27" s="110"/>
      <c r="C27" s="110"/>
      <c r="D27" s="110"/>
      <c r="E27" s="110"/>
    </row>
    <row r="28" spans="1:15" customFormat="1" ht="15" customHeight="1">
      <c r="A28" s="110"/>
      <c r="B28" s="110"/>
      <c r="C28" s="110"/>
      <c r="D28" s="110"/>
      <c r="E28" s="110"/>
      <c r="O28" s="43"/>
    </row>
    <row r="29" spans="1:15" customFormat="1" ht="12.7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O29" s="43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11811023622047245" right="7.874015748031496E-2" top="0.74803149606299213" bottom="0.35433070866141736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FBA II ketv</vt:lpstr>
      <vt:lpstr>VRA II ketv</vt:lpstr>
      <vt:lpstr>4 priedas</vt:lpstr>
      <vt:lpstr>'FBA II ketv'!Print_Titles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Darbo</dc:creator>
  <cp:lastModifiedBy>Darbo</cp:lastModifiedBy>
  <cp:lastPrinted>2020-05-13T05:41:45Z</cp:lastPrinted>
  <dcterms:created xsi:type="dcterms:W3CDTF">2009-07-20T14:30:53Z</dcterms:created>
  <dcterms:modified xsi:type="dcterms:W3CDTF">2020-08-26T08:21:47Z</dcterms:modified>
</cp:coreProperties>
</file>