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nar\Desktop\2022 m. GINTARĖLIS\KONTORA 2022 m. Gintarėlis\"/>
    </mc:Choice>
  </mc:AlternateContent>
  <xr:revisionPtr revIDLastSave="0" documentId="13_ncr:1_{15D691E1-99A1-4196-8017-09CE18BDF8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BA I ketv" sheetId="4" r:id="rId1"/>
    <sheet name="VRA I ketv" sheetId="6" r:id="rId2"/>
    <sheet name="4 priedas" sheetId="7" r:id="rId3"/>
  </sheets>
  <definedNames>
    <definedName name="_xlnm.Print_Titles" localSheetId="0">'FBA I ketv'!$19:$19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7" l="1"/>
  <c r="N23" i="7"/>
  <c r="M22" i="7"/>
  <c r="L22" i="7"/>
  <c r="K22" i="7"/>
  <c r="J22" i="7"/>
  <c r="I22" i="7"/>
  <c r="H22" i="7"/>
  <c r="G22" i="7"/>
  <c r="F22" i="7"/>
  <c r="E22" i="7"/>
  <c r="D22" i="7"/>
  <c r="N21" i="7"/>
  <c r="N20" i="7"/>
  <c r="M19" i="7"/>
  <c r="L19" i="7"/>
  <c r="K19" i="7"/>
  <c r="J19" i="7"/>
  <c r="I19" i="7"/>
  <c r="H19" i="7"/>
  <c r="G19" i="7"/>
  <c r="F19" i="7"/>
  <c r="E19" i="7"/>
  <c r="D19" i="7"/>
  <c r="N18" i="7"/>
  <c r="N17" i="7"/>
  <c r="M16" i="7"/>
  <c r="L16" i="7"/>
  <c r="K16" i="7"/>
  <c r="J16" i="7"/>
  <c r="I16" i="7"/>
  <c r="H16" i="7"/>
  <c r="G16" i="7"/>
  <c r="F16" i="7"/>
  <c r="F25" i="7" s="1"/>
  <c r="E16" i="7"/>
  <c r="D16" i="7"/>
  <c r="N15" i="7"/>
  <c r="N14" i="7"/>
  <c r="M13" i="7"/>
  <c r="M25" i="7" s="1"/>
  <c r="L13" i="7"/>
  <c r="L25" i="7" s="1"/>
  <c r="K13" i="7"/>
  <c r="K25" i="7" s="1"/>
  <c r="J13" i="7"/>
  <c r="I13" i="7"/>
  <c r="I25" i="7" s="1"/>
  <c r="H13" i="7"/>
  <c r="H25" i="7" s="1"/>
  <c r="G13" i="7"/>
  <c r="G25" i="7" s="1"/>
  <c r="F13" i="7"/>
  <c r="E13" i="7"/>
  <c r="D13" i="7"/>
  <c r="J47" i="6"/>
  <c r="I47" i="6"/>
  <c r="J31" i="6"/>
  <c r="I31" i="6"/>
  <c r="J28" i="6"/>
  <c r="I28" i="6"/>
  <c r="J22" i="6"/>
  <c r="J21" i="6" s="1"/>
  <c r="J46" i="6" s="1"/>
  <c r="J54" i="6" s="1"/>
  <c r="J56" i="6" s="1"/>
  <c r="I22" i="6"/>
  <c r="I21" i="6" s="1"/>
  <c r="I46" i="6" s="1"/>
  <c r="I54" i="6" s="1"/>
  <c r="I56" i="6" s="1"/>
  <c r="H90" i="4"/>
  <c r="G90" i="4"/>
  <c r="H86" i="4"/>
  <c r="H84" i="4" s="1"/>
  <c r="G86" i="4"/>
  <c r="G84" i="4"/>
  <c r="H75" i="4"/>
  <c r="G75" i="4"/>
  <c r="H69" i="4"/>
  <c r="G69" i="4"/>
  <c r="G64" i="4" s="1"/>
  <c r="H65" i="4"/>
  <c r="H64" i="4" s="1"/>
  <c r="G65" i="4"/>
  <c r="H59" i="4"/>
  <c r="H94" i="4" s="1"/>
  <c r="G59" i="4"/>
  <c r="H49" i="4"/>
  <c r="G49" i="4"/>
  <c r="H42" i="4"/>
  <c r="H41" i="4" s="1"/>
  <c r="G42" i="4"/>
  <c r="G41" i="4" s="1"/>
  <c r="H27" i="4"/>
  <c r="G27" i="4"/>
  <c r="H21" i="4"/>
  <c r="G21" i="4"/>
  <c r="H20" i="4"/>
  <c r="H58" i="4" s="1"/>
  <c r="G20" i="4"/>
  <c r="G58" i="4" s="1"/>
  <c r="N13" i="7" l="1"/>
  <c r="N16" i="7"/>
  <c r="N19" i="7"/>
  <c r="N22" i="7"/>
  <c r="E25" i="7"/>
  <c r="J25" i="7"/>
  <c r="D25" i="7"/>
  <c r="N25" i="7" s="1"/>
  <c r="G9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G39" authorId="0" shapeId="0" xr:uid="{DAD2A95F-A259-4C32-93C3-B679A3AE11ED}">
      <text>
        <r>
          <rPr>
            <sz val="9"/>
            <color indexed="8"/>
            <rFont val="Tahoma"/>
            <charset val="186"/>
          </rPr>
          <t>#02_1_G39#</t>
        </r>
      </text>
    </comment>
    <comment ref="G68" authorId="0" shapeId="0" xr:uid="{9B5763C9-B8B1-4B14-A9DC-A063F97F1C00}">
      <text>
        <r>
          <rPr>
            <sz val="9"/>
            <color indexed="8"/>
            <rFont val="Tahoma"/>
            <charset val="186"/>
          </rPr>
          <t>#02_1_G68#</t>
        </r>
      </text>
    </comment>
    <comment ref="G74" authorId="0" shapeId="0" xr:uid="{25BB1482-8E52-42D5-98C2-7D1D3D868A66}">
      <text>
        <r>
          <rPr>
            <sz val="9"/>
            <color indexed="8"/>
            <rFont val="Tahoma"/>
            <charset val="186"/>
          </rPr>
          <t>#02_1_G74#</t>
        </r>
      </text>
    </comment>
    <comment ref="G76" authorId="0" shapeId="0" xr:uid="{A9F6848B-7ACE-4F8D-895C-296DA02A59B1}">
      <text>
        <r>
          <rPr>
            <sz val="9"/>
            <color indexed="8"/>
            <rFont val="Tahoma"/>
            <charset val="186"/>
          </rPr>
          <t>#02_1_G76#</t>
        </r>
      </text>
    </comment>
    <comment ref="G77" authorId="0" shapeId="0" xr:uid="{56C07977-DC15-4AAD-831E-53F1D74A1C65}">
      <text>
        <r>
          <rPr>
            <sz val="9"/>
            <color indexed="8"/>
            <rFont val="Tahoma"/>
            <charset val="186"/>
          </rPr>
          <t>#02_1_G77#</t>
        </r>
      </text>
    </comment>
    <comment ref="G78" authorId="0" shapeId="0" xr:uid="{E70A5120-37FF-4CA8-905D-3837C90C31D7}">
      <text>
        <r>
          <rPr>
            <sz val="9"/>
            <color indexed="8"/>
            <rFont val="Tahoma"/>
            <charset val="186"/>
          </rPr>
          <t>#02_1_G78#</t>
        </r>
      </text>
    </comment>
    <comment ref="G81" authorId="0" shapeId="0" xr:uid="{79FC7E55-5DFF-4DCB-A526-1E2AFEF2B197}">
      <text>
        <r>
          <rPr>
            <sz val="9"/>
            <color indexed="8"/>
            <rFont val="Tahoma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I23" authorId="0" shapeId="0" xr:uid="{81BDECD2-3762-4F26-9376-106FB38F7A6F}">
      <text>
        <r>
          <rPr>
            <sz val="9"/>
            <color indexed="8"/>
            <rFont val="Tahoma"/>
          </rPr>
          <t xml:space="preserve">#03_2_I23#
</t>
        </r>
      </text>
    </comment>
    <comment ref="I24" authorId="0" shapeId="0" xr:uid="{8A247C04-00FA-44F8-AF0D-8C4A9ED71482}">
      <text>
        <r>
          <rPr>
            <sz val="9"/>
            <color indexed="8"/>
            <rFont val="Tahoma"/>
          </rPr>
          <t xml:space="preserve">#03_2_I24#
</t>
        </r>
      </text>
    </comment>
    <comment ref="I25" authorId="0" shapeId="0" xr:uid="{E1B337E1-D7C3-4E6C-8EC1-6D421659669C}">
      <text>
        <r>
          <rPr>
            <sz val="9"/>
            <color indexed="8"/>
            <rFont val="Tahoma"/>
          </rPr>
          <t>#03_2_I25#</t>
        </r>
      </text>
    </comment>
    <comment ref="I26" authorId="0" shapeId="0" xr:uid="{CBBB4F2B-2418-4E92-A252-D0D8AC2E9D03}">
      <text>
        <r>
          <rPr>
            <sz val="9"/>
            <color indexed="8"/>
            <rFont val="Tahoma"/>
          </rPr>
          <t>#03_2_I26#</t>
        </r>
      </text>
    </comment>
    <comment ref="I32" authorId="0" shapeId="0" xr:uid="{89A0E4DD-3683-4C62-A86B-C11CBD981B0C}">
      <text>
        <r>
          <rPr>
            <sz val="9"/>
            <color indexed="8"/>
            <rFont val="Tahoma"/>
          </rPr>
          <t>#03_2_I32#</t>
        </r>
      </text>
    </comment>
    <comment ref="I33" authorId="0" shapeId="0" xr:uid="{F67811B4-C3AC-48F5-8586-F4ABAFA869BC}">
      <text>
        <r>
          <rPr>
            <sz val="9"/>
            <color indexed="8"/>
            <rFont val="Tahoma"/>
          </rPr>
          <t>#03_2_I33#</t>
        </r>
      </text>
    </comment>
    <comment ref="I34" authorId="0" shapeId="0" xr:uid="{0B7940A1-0E2C-41A2-B415-63626F3322C4}">
      <text>
        <r>
          <rPr>
            <sz val="9"/>
            <color indexed="8"/>
            <rFont val="Tahoma"/>
          </rPr>
          <t>#03_2_I34#</t>
        </r>
      </text>
    </comment>
    <comment ref="I35" authorId="0" shapeId="0" xr:uid="{D8B531BF-90CE-4257-9AC3-6EC0D2CE1041}">
      <text>
        <r>
          <rPr>
            <sz val="9"/>
            <color indexed="8"/>
            <rFont val="Tahoma"/>
          </rPr>
          <t>#03_2_I35#</t>
        </r>
      </text>
    </comment>
    <comment ref="I36" authorId="0" shapeId="0" xr:uid="{953E3DFE-A417-4129-BA93-53F477B741CC}">
      <text>
        <r>
          <rPr>
            <sz val="9"/>
            <color indexed="8"/>
            <rFont val="Tahoma"/>
          </rPr>
          <t>#03_2_I36#</t>
        </r>
      </text>
    </comment>
    <comment ref="I37" authorId="0" shapeId="0" xr:uid="{7B68375F-7B50-4131-9602-F6EAD88F5CF0}">
      <text>
        <r>
          <rPr>
            <sz val="9"/>
            <color indexed="8"/>
            <rFont val="Tahoma"/>
          </rPr>
          <t>#03_2_I37#</t>
        </r>
      </text>
    </comment>
    <comment ref="I38" authorId="0" shapeId="0" xr:uid="{A20CC132-13F8-4AAF-8C07-48DE0EC67C76}">
      <text>
        <r>
          <rPr>
            <sz val="9"/>
            <color indexed="8"/>
            <rFont val="Tahoma"/>
          </rPr>
          <t>#03_2_I38#</t>
        </r>
      </text>
    </comment>
    <comment ref="I39" authorId="0" shapeId="0" xr:uid="{F305CC0F-1DA5-4152-9E3A-1FCB31B40BEF}">
      <text>
        <r>
          <rPr>
            <sz val="9"/>
            <color indexed="8"/>
            <rFont val="Tahoma"/>
          </rPr>
          <t>#03_2_I39#</t>
        </r>
      </text>
    </comment>
    <comment ref="I40" authorId="0" shapeId="0" xr:uid="{044D229A-F7BD-46AC-86A0-FF97A1565F9A}">
      <text>
        <r>
          <rPr>
            <sz val="9"/>
            <color indexed="8"/>
            <rFont val="Tahoma"/>
          </rPr>
          <t>#03_2_I40#</t>
        </r>
      </text>
    </comment>
    <comment ref="I41" authorId="0" shapeId="0" xr:uid="{32738A8B-FF7A-48DE-AD15-582E724E3621}">
      <text>
        <r>
          <rPr>
            <sz val="9"/>
            <color indexed="8"/>
            <rFont val="Tahoma"/>
          </rPr>
          <t>#03_2_I41#</t>
        </r>
      </text>
    </comment>
    <comment ref="I42" authorId="0" shapeId="0" xr:uid="{8EFA8071-DDD7-4CD5-9013-6A8797054DA9}">
      <text>
        <r>
          <rPr>
            <sz val="9"/>
            <color indexed="8"/>
            <rFont val="Tahoma"/>
          </rPr>
          <t>#03_2_I42#</t>
        </r>
      </text>
    </comment>
    <comment ref="I43" authorId="0" shapeId="0" xr:uid="{9B58EC9D-1077-4A7A-82EA-2C963C94FB52}">
      <text>
        <r>
          <rPr>
            <sz val="9"/>
            <color indexed="8"/>
            <rFont val="Tahoma"/>
          </rPr>
          <t>#03_2_I43#</t>
        </r>
      </text>
    </comment>
    <comment ref="I44" authorId="0" shapeId="0" xr:uid="{9ADEF856-3F42-46C3-98E1-8777827AC936}">
      <text>
        <r>
          <rPr>
            <sz val="9"/>
            <color indexed="8"/>
            <rFont val="Tahoma"/>
          </rPr>
          <t>#03_2_I44#</t>
        </r>
      </text>
    </comment>
    <comment ref="I45" authorId="0" shapeId="0" xr:uid="{6F306FFC-7417-41E8-8B61-5C3F484718CD}">
      <text>
        <r>
          <rPr>
            <sz val="9"/>
            <color indexed="8"/>
            <rFont val="Tahoma"/>
          </rPr>
          <t>#03_2_I45#</t>
        </r>
      </text>
    </comment>
    <comment ref="I53" authorId="0" shapeId="0" xr:uid="{526DAECD-9C51-41F7-9B65-0FAF263D9FCC}">
      <text>
        <r>
          <rPr>
            <sz val="9"/>
            <color indexed="8"/>
            <rFont val="Tahoma"/>
          </rPr>
          <t>#03_2_I53#</t>
        </r>
      </text>
    </comment>
    <comment ref="I55" authorId="0" shapeId="0" xr:uid="{2E3A937E-93B5-481B-8BB6-98D0D1CEBB44}">
      <text>
        <r>
          <rPr>
            <sz val="9"/>
            <color indexed="8"/>
            <rFont val="Tahoma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Zita</author>
  </authors>
  <commentList>
    <comment ref="D14" authorId="0" shapeId="0" xr:uid="{EFFBA302-B680-4C8E-8743-9495439917E3}">
      <text>
        <r>
          <rPr>
            <b/>
            <sz val="9"/>
            <color indexed="8"/>
            <rFont val="Tahoma"/>
            <family val="2"/>
            <charset val="186"/>
          </rPr>
          <t>#20_4_D14#</t>
        </r>
      </text>
    </comment>
    <comment ref="E14" authorId="0" shapeId="0" xr:uid="{9374144E-5E92-46CD-AC55-50C09B6A183B}">
      <text>
        <r>
          <rPr>
            <b/>
            <sz val="9"/>
            <color indexed="8"/>
            <rFont val="Tahoma"/>
            <family val="2"/>
            <charset val="186"/>
          </rPr>
          <t>#20_4_E14#</t>
        </r>
      </text>
    </comment>
    <comment ref="F14" authorId="0" shapeId="0" xr:uid="{F7A63BD6-B340-4A94-95A3-71B8807DBA02}">
      <text>
        <r>
          <rPr>
            <b/>
            <sz val="9"/>
            <color indexed="8"/>
            <rFont val="Tahoma"/>
            <family val="2"/>
            <charset val="186"/>
          </rPr>
          <t>#20_4_F14#</t>
        </r>
      </text>
    </comment>
    <comment ref="G14" authorId="0" shapeId="0" xr:uid="{8EEF65D9-2A55-496C-BDBF-0659DFB879B2}">
      <text>
        <r>
          <rPr>
            <b/>
            <sz val="9"/>
            <color indexed="8"/>
            <rFont val="Tahoma"/>
            <family val="2"/>
            <charset val="186"/>
          </rPr>
          <t>#20_4_G14#</t>
        </r>
      </text>
    </comment>
    <comment ref="H14" authorId="0" shapeId="0" xr:uid="{DCCCE4C6-5944-48E0-ADA1-4569A0FFA49F}">
      <text>
        <r>
          <rPr>
            <b/>
            <sz val="9"/>
            <color indexed="8"/>
            <rFont val="Tahoma"/>
            <family val="2"/>
            <charset val="186"/>
          </rPr>
          <t>#20_4_H14#</t>
        </r>
      </text>
    </comment>
    <comment ref="I14" authorId="0" shapeId="0" xr:uid="{CE4D787D-1082-4818-B2B1-742D30F12E72}">
      <text>
        <r>
          <rPr>
            <b/>
            <sz val="9"/>
            <color indexed="8"/>
            <rFont val="Tahoma"/>
            <family val="2"/>
            <charset val="186"/>
          </rPr>
          <t>#20_4_I14#</t>
        </r>
      </text>
    </comment>
    <comment ref="J14" authorId="0" shapeId="0" xr:uid="{5E87E190-C3DC-481C-B423-E46CEDBE7D23}">
      <text>
        <r>
          <rPr>
            <b/>
            <sz val="9"/>
            <color indexed="8"/>
            <rFont val="Tahoma"/>
            <family val="2"/>
            <charset val="186"/>
          </rPr>
          <t>#20_4_J14#</t>
        </r>
      </text>
    </comment>
    <comment ref="K14" authorId="0" shapeId="0" xr:uid="{D89D718B-5F7D-479E-AA64-DAE04E3E91E3}">
      <text>
        <r>
          <rPr>
            <b/>
            <sz val="9"/>
            <color indexed="8"/>
            <rFont val="Tahoma"/>
            <family val="2"/>
            <charset val="186"/>
          </rPr>
          <t>#20_4_K14#</t>
        </r>
      </text>
    </comment>
    <comment ref="L14" authorId="0" shapeId="0" xr:uid="{4D04896A-E66A-4153-9E25-5CC883FA82A3}">
      <text>
        <r>
          <rPr>
            <b/>
            <sz val="9"/>
            <color indexed="8"/>
            <rFont val="Tahoma"/>
            <family val="2"/>
            <charset val="186"/>
          </rPr>
          <t>#20_4_L14#</t>
        </r>
      </text>
    </comment>
    <comment ref="M14" authorId="0" shapeId="0" xr:uid="{FFC1150D-4D41-4A1A-9139-0C771238C89E}">
      <text>
        <r>
          <rPr>
            <b/>
            <sz val="9"/>
            <color indexed="8"/>
            <rFont val="Tahoma"/>
            <family val="2"/>
            <charset val="186"/>
          </rPr>
          <t>#20_4_M14#</t>
        </r>
      </text>
    </comment>
    <comment ref="D15" authorId="0" shapeId="0" xr:uid="{35934E52-4619-406D-8AF5-CACEE9EE4DF2}">
      <text>
        <r>
          <rPr>
            <b/>
            <sz val="9"/>
            <color indexed="8"/>
            <rFont val="Tahoma"/>
            <family val="2"/>
            <charset val="186"/>
          </rPr>
          <t>#20_4_D15#</t>
        </r>
      </text>
    </comment>
    <comment ref="E15" authorId="0" shapeId="0" xr:uid="{5887D331-602A-44E6-A2FF-98D17EF45B8E}">
      <text>
        <r>
          <rPr>
            <b/>
            <sz val="9"/>
            <color indexed="8"/>
            <rFont val="Tahoma"/>
            <family val="2"/>
            <charset val="186"/>
          </rPr>
          <t>#20_4_E15#</t>
        </r>
      </text>
    </comment>
    <comment ref="F15" authorId="0" shapeId="0" xr:uid="{93F21F69-FFA6-4673-8F00-AA2D560E9DA2}">
      <text>
        <r>
          <rPr>
            <b/>
            <sz val="9"/>
            <color indexed="8"/>
            <rFont val="Tahoma"/>
            <family val="2"/>
            <charset val="186"/>
          </rPr>
          <t>#20_4_F15#</t>
        </r>
      </text>
    </comment>
    <comment ref="G15" authorId="0" shapeId="0" xr:uid="{AE4DCD81-06D1-4D3C-BDD2-9D4FED5567F4}">
      <text>
        <r>
          <rPr>
            <b/>
            <sz val="9"/>
            <color indexed="8"/>
            <rFont val="Tahoma"/>
            <family val="2"/>
            <charset val="186"/>
          </rPr>
          <t>#20_4_G15#</t>
        </r>
      </text>
    </comment>
    <comment ref="H15" authorId="0" shapeId="0" xr:uid="{329E3AF2-C413-4041-9B2E-433C06F9A8A5}">
      <text>
        <r>
          <rPr>
            <b/>
            <sz val="9"/>
            <color indexed="8"/>
            <rFont val="Tahoma"/>
            <family val="2"/>
            <charset val="186"/>
          </rPr>
          <t>#20_4_H15#</t>
        </r>
      </text>
    </comment>
    <comment ref="I15" authorId="0" shapeId="0" xr:uid="{95100C8D-4776-4AB0-86BD-05FB39074140}">
      <text>
        <r>
          <rPr>
            <b/>
            <sz val="9"/>
            <color indexed="8"/>
            <rFont val="Tahoma"/>
            <family val="2"/>
            <charset val="186"/>
          </rPr>
          <t>#20_4_I15#</t>
        </r>
      </text>
    </comment>
    <comment ref="J15" authorId="0" shapeId="0" xr:uid="{D1EE3DB6-9054-4221-8F23-DCF996440CED}">
      <text>
        <r>
          <rPr>
            <b/>
            <sz val="9"/>
            <color indexed="8"/>
            <rFont val="Tahoma"/>
            <family val="2"/>
            <charset val="186"/>
          </rPr>
          <t>#20_4_J15#</t>
        </r>
      </text>
    </comment>
    <comment ref="K15" authorId="0" shapeId="0" xr:uid="{6B90A492-EDC8-4BA3-BA79-0E8BADA73422}">
      <text>
        <r>
          <rPr>
            <b/>
            <sz val="9"/>
            <color indexed="8"/>
            <rFont val="Tahoma"/>
            <family val="2"/>
            <charset val="186"/>
          </rPr>
          <t>#20_4_K15#</t>
        </r>
      </text>
    </comment>
    <comment ref="L15" authorId="0" shapeId="0" xr:uid="{E3A19D71-A1F4-421E-ABA7-B50DAEF7294B}">
      <text>
        <r>
          <rPr>
            <b/>
            <sz val="9"/>
            <color indexed="8"/>
            <rFont val="Tahoma"/>
            <family val="2"/>
            <charset val="186"/>
          </rPr>
          <t>#20_4_L15#</t>
        </r>
      </text>
    </comment>
    <comment ref="M15" authorId="0" shapeId="0" xr:uid="{0AD78462-B102-4633-96D2-A645902D8875}">
      <text>
        <r>
          <rPr>
            <b/>
            <sz val="9"/>
            <color indexed="8"/>
            <rFont val="Tahoma"/>
            <family val="2"/>
            <charset val="186"/>
          </rPr>
          <t>#20_4_M15#</t>
        </r>
      </text>
    </comment>
    <comment ref="D17" authorId="0" shapeId="0" xr:uid="{402DAB6A-A7A3-458D-8877-C3A96662A550}">
      <text>
        <r>
          <rPr>
            <b/>
            <sz val="9"/>
            <color indexed="8"/>
            <rFont val="Tahoma"/>
            <family val="2"/>
            <charset val="186"/>
          </rPr>
          <t>#20_4_D17#</t>
        </r>
      </text>
    </comment>
    <comment ref="E17" authorId="0" shapeId="0" xr:uid="{D08B7920-DB23-4281-829C-1E5726253AD9}">
      <text>
        <r>
          <rPr>
            <b/>
            <sz val="9"/>
            <color indexed="8"/>
            <rFont val="Tahoma"/>
            <family val="2"/>
            <charset val="186"/>
          </rPr>
          <t>#20_4_E17#</t>
        </r>
      </text>
    </comment>
    <comment ref="F17" authorId="0" shapeId="0" xr:uid="{BE7C5165-976A-4F6E-B85F-D8B370BD5EEA}">
      <text>
        <r>
          <rPr>
            <b/>
            <sz val="9"/>
            <color indexed="8"/>
            <rFont val="Tahoma"/>
            <family val="2"/>
            <charset val="186"/>
          </rPr>
          <t>#20_4_F17#</t>
        </r>
      </text>
    </comment>
    <comment ref="G17" authorId="0" shapeId="0" xr:uid="{4F4E3F7A-6E20-484F-B6E7-34D12D04475C}">
      <text>
        <r>
          <rPr>
            <b/>
            <sz val="9"/>
            <color indexed="8"/>
            <rFont val="Tahoma"/>
            <family val="2"/>
            <charset val="186"/>
          </rPr>
          <t>#20_4_G17#</t>
        </r>
      </text>
    </comment>
    <comment ref="H17" authorId="0" shapeId="0" xr:uid="{19FFB2E7-E5AF-4B38-892F-58C9FD7A2C4D}">
      <text>
        <r>
          <rPr>
            <b/>
            <sz val="9"/>
            <color indexed="8"/>
            <rFont val="Tahoma"/>
            <family val="2"/>
            <charset val="186"/>
          </rPr>
          <t>#20_4_H17#</t>
        </r>
      </text>
    </comment>
    <comment ref="I17" authorId="0" shapeId="0" xr:uid="{FB8FF815-B4E8-4C61-BCF1-9E45212F2174}">
      <text>
        <r>
          <rPr>
            <b/>
            <sz val="9"/>
            <color indexed="8"/>
            <rFont val="Tahoma"/>
            <family val="2"/>
            <charset val="186"/>
          </rPr>
          <t>#20_4_I17#</t>
        </r>
      </text>
    </comment>
    <comment ref="J17" authorId="0" shapeId="0" xr:uid="{B5644C82-1C75-42B2-B469-AEDC735BC225}">
      <text>
        <r>
          <rPr>
            <b/>
            <sz val="9"/>
            <color indexed="8"/>
            <rFont val="Tahoma"/>
            <family val="2"/>
            <charset val="186"/>
          </rPr>
          <t>#20_4_J17#</t>
        </r>
      </text>
    </comment>
    <comment ref="K17" authorId="0" shapeId="0" xr:uid="{6BE7A742-8258-4272-A868-95965C061ADC}">
      <text>
        <r>
          <rPr>
            <b/>
            <sz val="9"/>
            <color indexed="8"/>
            <rFont val="Tahoma"/>
            <family val="2"/>
            <charset val="186"/>
          </rPr>
          <t>#20_4_K17#</t>
        </r>
      </text>
    </comment>
    <comment ref="L17" authorId="0" shapeId="0" xr:uid="{FACF3111-6E64-4588-A2F9-8F394D0F4747}">
      <text>
        <r>
          <rPr>
            <b/>
            <sz val="9"/>
            <color indexed="8"/>
            <rFont val="Tahoma"/>
            <family val="2"/>
            <charset val="186"/>
          </rPr>
          <t>#20_4_L17#</t>
        </r>
      </text>
    </comment>
    <comment ref="M17" authorId="0" shapeId="0" xr:uid="{6B289194-CCCB-4F48-BD2A-BF9C861A1DDE}">
      <text>
        <r>
          <rPr>
            <b/>
            <sz val="9"/>
            <color indexed="8"/>
            <rFont val="Tahoma"/>
            <family val="2"/>
            <charset val="186"/>
          </rPr>
          <t>#20_4_M17#</t>
        </r>
      </text>
    </comment>
    <comment ref="D18" authorId="0" shapeId="0" xr:uid="{CDE55FDF-5BFF-433C-9167-8F17B5FA3C20}">
      <text>
        <r>
          <rPr>
            <b/>
            <sz val="9"/>
            <color indexed="8"/>
            <rFont val="Tahoma"/>
            <family val="2"/>
            <charset val="186"/>
          </rPr>
          <t>#20_4_D18#</t>
        </r>
      </text>
    </comment>
    <comment ref="E18" authorId="0" shapeId="0" xr:uid="{0BAA43C9-F370-4073-ACCA-DDCC6ED4985E}">
      <text>
        <r>
          <rPr>
            <b/>
            <sz val="9"/>
            <color indexed="8"/>
            <rFont val="Tahoma"/>
            <family val="2"/>
            <charset val="186"/>
          </rPr>
          <t>#20_4_E18#</t>
        </r>
      </text>
    </comment>
    <comment ref="F18" authorId="0" shapeId="0" xr:uid="{A8F8BE89-62BF-46D9-94D7-A010003B6099}">
      <text>
        <r>
          <rPr>
            <b/>
            <sz val="9"/>
            <color indexed="8"/>
            <rFont val="Tahoma"/>
            <family val="2"/>
            <charset val="186"/>
          </rPr>
          <t>#20_4_F18#</t>
        </r>
      </text>
    </comment>
    <comment ref="G18" authorId="0" shapeId="0" xr:uid="{59304076-89F5-4C35-A0EE-2A0D6E25309B}">
      <text>
        <r>
          <rPr>
            <b/>
            <sz val="9"/>
            <color indexed="8"/>
            <rFont val="Tahoma"/>
            <family val="2"/>
            <charset val="186"/>
          </rPr>
          <t>#20_4_G18#</t>
        </r>
      </text>
    </comment>
    <comment ref="H18" authorId="0" shapeId="0" xr:uid="{83C25AC5-CDC7-4FCD-807F-3435681BD3CC}">
      <text>
        <r>
          <rPr>
            <b/>
            <sz val="9"/>
            <color indexed="8"/>
            <rFont val="Tahoma"/>
            <family val="2"/>
            <charset val="186"/>
          </rPr>
          <t>#20_4_H18#</t>
        </r>
      </text>
    </comment>
    <comment ref="I18" authorId="0" shapeId="0" xr:uid="{949204F1-EA96-4EC1-A3BB-97BE792D2040}">
      <text>
        <r>
          <rPr>
            <b/>
            <sz val="9"/>
            <color indexed="8"/>
            <rFont val="Tahoma"/>
            <family val="2"/>
            <charset val="186"/>
          </rPr>
          <t>#20_4_I18#</t>
        </r>
      </text>
    </comment>
    <comment ref="J18" authorId="0" shapeId="0" xr:uid="{CC30B62A-8A40-48CA-ADEA-0A93DBCB631D}">
      <text>
        <r>
          <rPr>
            <b/>
            <sz val="9"/>
            <color indexed="8"/>
            <rFont val="Tahoma"/>
            <family val="2"/>
            <charset val="186"/>
          </rPr>
          <t>#20_4_J18#</t>
        </r>
      </text>
    </comment>
    <comment ref="K18" authorId="0" shapeId="0" xr:uid="{71509A2A-567A-42CD-9E65-E6CFF59FA5AD}">
      <text>
        <r>
          <rPr>
            <b/>
            <sz val="9"/>
            <color indexed="8"/>
            <rFont val="Tahoma"/>
            <family val="2"/>
            <charset val="186"/>
          </rPr>
          <t>#20_4_K18#</t>
        </r>
      </text>
    </comment>
    <comment ref="L18" authorId="0" shapeId="0" xr:uid="{DFB1271B-1892-4054-B43C-33E774350825}">
      <text>
        <r>
          <rPr>
            <b/>
            <sz val="9"/>
            <color indexed="8"/>
            <rFont val="Tahoma"/>
            <family val="2"/>
            <charset val="186"/>
          </rPr>
          <t>#20_4_L18#</t>
        </r>
      </text>
    </comment>
    <comment ref="M18" authorId="0" shapeId="0" xr:uid="{25184FA5-7FF6-4395-A4C5-17CF596C1F9A}">
      <text>
        <r>
          <rPr>
            <b/>
            <sz val="9"/>
            <color indexed="8"/>
            <rFont val="Tahoma"/>
            <family val="2"/>
            <charset val="186"/>
          </rPr>
          <t>#20_4_M18#</t>
        </r>
      </text>
    </comment>
    <comment ref="D20" authorId="0" shapeId="0" xr:uid="{4AF3532C-F5E0-4AAC-AC2E-8CEFE51EAABA}">
      <text>
        <r>
          <rPr>
            <b/>
            <sz val="9"/>
            <color indexed="8"/>
            <rFont val="Tahoma"/>
            <family val="2"/>
            <charset val="186"/>
          </rPr>
          <t>#20_4_D20#</t>
        </r>
      </text>
    </comment>
    <comment ref="E20" authorId="0" shapeId="0" xr:uid="{B433C2E6-848D-4821-9251-3AB0BBEB4731}">
      <text>
        <r>
          <rPr>
            <b/>
            <sz val="9"/>
            <color indexed="8"/>
            <rFont val="Tahoma"/>
            <family val="2"/>
            <charset val="186"/>
          </rPr>
          <t>#20_4_E20#</t>
        </r>
      </text>
    </comment>
    <comment ref="F20" authorId="0" shapeId="0" xr:uid="{E379ADB8-45BE-4BFE-BE46-7B51108FD45C}">
      <text>
        <r>
          <rPr>
            <b/>
            <sz val="9"/>
            <color indexed="8"/>
            <rFont val="Tahoma"/>
            <family val="2"/>
            <charset val="186"/>
          </rPr>
          <t>#20_4_F20#</t>
        </r>
      </text>
    </comment>
    <comment ref="G20" authorId="0" shapeId="0" xr:uid="{25E2BEFD-E84B-48BD-910E-B9802766655C}">
      <text>
        <r>
          <rPr>
            <b/>
            <sz val="9"/>
            <color indexed="8"/>
            <rFont val="Tahoma"/>
            <family val="2"/>
            <charset val="186"/>
          </rPr>
          <t>#20_4_G20#</t>
        </r>
      </text>
    </comment>
    <comment ref="H20" authorId="0" shapeId="0" xr:uid="{8577AEB1-1832-4A08-9875-535528AC978A}">
      <text>
        <r>
          <rPr>
            <b/>
            <sz val="9"/>
            <color indexed="8"/>
            <rFont val="Tahoma"/>
            <family val="2"/>
            <charset val="186"/>
          </rPr>
          <t>#20_4_H20#</t>
        </r>
      </text>
    </comment>
    <comment ref="I20" authorId="0" shapeId="0" xr:uid="{5562FD74-2AF4-4276-A491-98FE22A2293B}">
      <text>
        <r>
          <rPr>
            <b/>
            <sz val="9"/>
            <color indexed="8"/>
            <rFont val="Tahoma"/>
            <family val="2"/>
            <charset val="186"/>
          </rPr>
          <t>#20_4_I20#</t>
        </r>
      </text>
    </comment>
    <comment ref="J20" authorId="0" shapeId="0" xr:uid="{DA73A3CE-C1B9-47EF-86DB-4C72B0177E2E}">
      <text>
        <r>
          <rPr>
            <b/>
            <sz val="9"/>
            <color indexed="8"/>
            <rFont val="Tahoma"/>
            <family val="2"/>
            <charset val="186"/>
          </rPr>
          <t>#20_4_J20#</t>
        </r>
      </text>
    </comment>
    <comment ref="K20" authorId="0" shapeId="0" xr:uid="{C0F217EC-8E58-4FB4-822A-3036AC1D854C}">
      <text>
        <r>
          <rPr>
            <b/>
            <sz val="9"/>
            <color indexed="8"/>
            <rFont val="Tahoma"/>
            <family val="2"/>
            <charset val="186"/>
          </rPr>
          <t>#20_4_K20#</t>
        </r>
      </text>
    </comment>
    <comment ref="L20" authorId="0" shapeId="0" xr:uid="{1CE83C05-1284-4A4F-9A12-E44B0B0FFF9A}">
      <text>
        <r>
          <rPr>
            <b/>
            <sz val="9"/>
            <color indexed="8"/>
            <rFont val="Tahoma"/>
            <family val="2"/>
            <charset val="186"/>
          </rPr>
          <t>#20_4_L20#</t>
        </r>
      </text>
    </comment>
    <comment ref="M20" authorId="0" shapeId="0" xr:uid="{5015AF32-7557-40C0-91C7-EB12E00B7469}">
      <text>
        <r>
          <rPr>
            <b/>
            <sz val="9"/>
            <color indexed="8"/>
            <rFont val="Tahoma"/>
            <family val="2"/>
            <charset val="186"/>
          </rPr>
          <t>#20_4_M20#</t>
        </r>
      </text>
    </comment>
    <comment ref="D21" authorId="0" shapeId="0" xr:uid="{D9F89194-7024-425B-A0D4-272FACAF37E6}">
      <text>
        <r>
          <rPr>
            <b/>
            <sz val="9"/>
            <color indexed="8"/>
            <rFont val="Tahoma"/>
            <family val="2"/>
            <charset val="186"/>
          </rPr>
          <t>#20_4_D21#</t>
        </r>
      </text>
    </comment>
    <comment ref="E21" authorId="0" shapeId="0" xr:uid="{A6FB188E-F9F2-4BD3-82BC-FB34ADD22171}">
      <text>
        <r>
          <rPr>
            <b/>
            <sz val="9"/>
            <color indexed="8"/>
            <rFont val="Tahoma"/>
            <family val="2"/>
            <charset val="186"/>
          </rPr>
          <t>#20_4_E21#</t>
        </r>
      </text>
    </comment>
    <comment ref="F21" authorId="0" shapeId="0" xr:uid="{FBC6DC5A-62D8-4A94-AC1F-C4A53967586C}">
      <text>
        <r>
          <rPr>
            <b/>
            <sz val="9"/>
            <color indexed="8"/>
            <rFont val="Tahoma"/>
            <family val="2"/>
            <charset val="186"/>
          </rPr>
          <t>#20_4_F21#</t>
        </r>
      </text>
    </comment>
    <comment ref="G21" authorId="0" shapeId="0" xr:uid="{FA94A9C8-A2F9-4CA0-A5D5-B016E2B7B7E0}">
      <text>
        <r>
          <rPr>
            <b/>
            <sz val="9"/>
            <color indexed="8"/>
            <rFont val="Tahoma"/>
            <family val="2"/>
            <charset val="186"/>
          </rPr>
          <t>#20_4_G21#</t>
        </r>
      </text>
    </comment>
    <comment ref="H21" authorId="0" shapeId="0" xr:uid="{54858019-432E-4259-8391-E00837B1C23B}">
      <text>
        <r>
          <rPr>
            <b/>
            <sz val="9"/>
            <color indexed="8"/>
            <rFont val="Tahoma"/>
            <family val="2"/>
            <charset val="186"/>
          </rPr>
          <t>#20_4_H21#</t>
        </r>
      </text>
    </comment>
    <comment ref="I21" authorId="0" shapeId="0" xr:uid="{B962C4D5-3ADB-4F47-8507-1A462A16CB5E}">
      <text>
        <r>
          <rPr>
            <b/>
            <sz val="9"/>
            <color indexed="8"/>
            <rFont val="Tahoma"/>
            <family val="2"/>
            <charset val="186"/>
          </rPr>
          <t>#20_4_I21#</t>
        </r>
      </text>
    </comment>
    <comment ref="J21" authorId="0" shapeId="0" xr:uid="{4CE5E74F-6E93-4620-857A-EFA349688F86}">
      <text>
        <r>
          <rPr>
            <b/>
            <sz val="9"/>
            <color indexed="8"/>
            <rFont val="Tahoma"/>
            <family val="2"/>
            <charset val="186"/>
          </rPr>
          <t>#20_4_J21#</t>
        </r>
      </text>
    </comment>
    <comment ref="K21" authorId="0" shapeId="0" xr:uid="{B52EF170-83BD-404E-B245-F75EF74F0D92}">
      <text>
        <r>
          <rPr>
            <b/>
            <sz val="9"/>
            <color indexed="8"/>
            <rFont val="Tahoma"/>
            <family val="2"/>
            <charset val="186"/>
          </rPr>
          <t>#20_4_K21#</t>
        </r>
      </text>
    </comment>
    <comment ref="L21" authorId="0" shapeId="0" xr:uid="{01771E02-73DF-4A7F-B938-B62E6F965466}">
      <text>
        <r>
          <rPr>
            <b/>
            <sz val="9"/>
            <color indexed="8"/>
            <rFont val="Tahoma"/>
            <family val="2"/>
            <charset val="186"/>
          </rPr>
          <t>#20_4_L21#</t>
        </r>
      </text>
    </comment>
    <comment ref="M21" authorId="0" shapeId="0" xr:uid="{C1D9E73B-0D93-4DC4-970C-F56404BBA498}">
      <text>
        <r>
          <rPr>
            <b/>
            <sz val="9"/>
            <color indexed="8"/>
            <rFont val="Tahoma"/>
            <family val="2"/>
            <charset val="186"/>
          </rPr>
          <t>#20_4_M21#</t>
        </r>
      </text>
    </comment>
    <comment ref="D23" authorId="0" shapeId="0" xr:uid="{7FFD3B55-2676-4142-B34B-74B88A93C101}">
      <text>
        <r>
          <rPr>
            <b/>
            <sz val="9"/>
            <color indexed="8"/>
            <rFont val="Tahoma"/>
            <family val="2"/>
            <charset val="186"/>
          </rPr>
          <t>#20_4_D23#</t>
        </r>
      </text>
    </comment>
    <comment ref="E23" authorId="0" shapeId="0" xr:uid="{3BE9FEAB-30D3-478C-BA89-9091D7EFBAD2}">
      <text>
        <r>
          <rPr>
            <b/>
            <sz val="9"/>
            <color indexed="8"/>
            <rFont val="Tahoma"/>
            <family val="2"/>
            <charset val="186"/>
          </rPr>
          <t>#20_4_E23#</t>
        </r>
      </text>
    </comment>
    <comment ref="F23" authorId="0" shapeId="0" xr:uid="{B151087E-941A-4FA7-850D-6E6EC0E01681}">
      <text>
        <r>
          <rPr>
            <b/>
            <sz val="9"/>
            <color indexed="8"/>
            <rFont val="Tahoma"/>
            <family val="2"/>
            <charset val="186"/>
          </rPr>
          <t>#20_4_F23#</t>
        </r>
      </text>
    </comment>
    <comment ref="G23" authorId="0" shapeId="0" xr:uid="{8B8986E1-E8E2-4E88-A431-DF3708B29617}">
      <text>
        <r>
          <rPr>
            <b/>
            <sz val="9"/>
            <color indexed="8"/>
            <rFont val="Tahoma"/>
            <family val="2"/>
            <charset val="186"/>
          </rPr>
          <t>#20_4_G23#</t>
        </r>
      </text>
    </comment>
    <comment ref="H23" authorId="0" shapeId="0" xr:uid="{E372F5B1-B192-4E4C-9ED0-7E0B6787D187}">
      <text>
        <r>
          <rPr>
            <b/>
            <sz val="9"/>
            <color indexed="8"/>
            <rFont val="Tahoma"/>
            <family val="2"/>
            <charset val="186"/>
          </rPr>
          <t>#20_4_H23#</t>
        </r>
      </text>
    </comment>
    <comment ref="I23" authorId="0" shapeId="0" xr:uid="{6093B81A-35E8-4B12-8D42-62893AC1F6AB}">
      <text>
        <r>
          <rPr>
            <b/>
            <sz val="9"/>
            <color indexed="8"/>
            <rFont val="Tahoma"/>
            <family val="2"/>
            <charset val="186"/>
          </rPr>
          <t>#20_4_I23#</t>
        </r>
      </text>
    </comment>
    <comment ref="J23" authorId="0" shapeId="0" xr:uid="{B6612EE0-A3A0-40AE-A991-BBDE78D21C0A}">
      <text>
        <r>
          <rPr>
            <b/>
            <sz val="9"/>
            <color indexed="8"/>
            <rFont val="Tahoma"/>
            <family val="2"/>
            <charset val="186"/>
          </rPr>
          <t>#20_4_J23#</t>
        </r>
      </text>
    </comment>
    <comment ref="K23" authorId="0" shapeId="0" xr:uid="{7A95F6DF-7920-4431-AE1A-44992DE1DE92}">
      <text>
        <r>
          <rPr>
            <b/>
            <sz val="9"/>
            <color indexed="8"/>
            <rFont val="Tahoma"/>
            <family val="2"/>
            <charset val="186"/>
          </rPr>
          <t>#20_4_K23#</t>
        </r>
      </text>
    </comment>
    <comment ref="L23" authorId="0" shapeId="0" xr:uid="{977CEA03-D369-4E1C-8D92-50513CDED6F7}">
      <text>
        <r>
          <rPr>
            <b/>
            <sz val="9"/>
            <color indexed="8"/>
            <rFont val="Tahoma"/>
            <family val="2"/>
            <charset val="186"/>
          </rPr>
          <t>#20_4_L23#</t>
        </r>
      </text>
    </comment>
    <comment ref="M23" authorId="0" shapeId="0" xr:uid="{52C835F8-2670-4687-BBB6-85B4755ED34B}">
      <text>
        <r>
          <rPr>
            <b/>
            <sz val="9"/>
            <color indexed="8"/>
            <rFont val="Tahoma"/>
            <family val="2"/>
            <charset val="186"/>
          </rPr>
          <t>#20_4_M23#</t>
        </r>
      </text>
    </comment>
    <comment ref="D24" authorId="0" shapeId="0" xr:uid="{72B86A5F-25EB-45D7-BA7A-ABCD879AE413}">
      <text>
        <r>
          <rPr>
            <b/>
            <sz val="9"/>
            <color indexed="8"/>
            <rFont val="Tahoma"/>
            <family val="2"/>
            <charset val="186"/>
          </rPr>
          <t>#20_4_D24#</t>
        </r>
      </text>
    </comment>
    <comment ref="E24" authorId="0" shapeId="0" xr:uid="{E081F413-CFAC-47DC-A8BC-394534C76F4C}">
      <text>
        <r>
          <rPr>
            <b/>
            <sz val="9"/>
            <color indexed="8"/>
            <rFont val="Tahoma"/>
            <family val="2"/>
            <charset val="186"/>
          </rPr>
          <t>#20_4_E24#</t>
        </r>
      </text>
    </comment>
    <comment ref="F24" authorId="0" shapeId="0" xr:uid="{0DD8439E-75FA-4806-B5F2-E4D182B62566}">
      <text>
        <r>
          <rPr>
            <b/>
            <sz val="9"/>
            <color indexed="8"/>
            <rFont val="Tahoma"/>
            <family val="2"/>
            <charset val="186"/>
          </rPr>
          <t>#20_4_F24#</t>
        </r>
      </text>
    </comment>
    <comment ref="G24" authorId="0" shapeId="0" xr:uid="{25E248A2-76C5-40ED-95B0-D2C486CDABD1}">
      <text>
        <r>
          <rPr>
            <b/>
            <sz val="9"/>
            <color indexed="8"/>
            <rFont val="Tahoma"/>
            <family val="2"/>
            <charset val="186"/>
          </rPr>
          <t>#20_4_G24#</t>
        </r>
      </text>
    </comment>
    <comment ref="H24" authorId="0" shapeId="0" xr:uid="{53DCA358-17AE-409D-BF3F-F65A1AFE8803}">
      <text>
        <r>
          <rPr>
            <b/>
            <sz val="9"/>
            <color indexed="8"/>
            <rFont val="Tahoma"/>
            <family val="2"/>
            <charset val="186"/>
          </rPr>
          <t>#20_4_H24#</t>
        </r>
      </text>
    </comment>
    <comment ref="I24" authorId="0" shapeId="0" xr:uid="{640911B1-2FD3-49AA-A033-E1E2D1B1CBC7}">
      <text>
        <r>
          <rPr>
            <b/>
            <sz val="9"/>
            <color indexed="8"/>
            <rFont val="Tahoma"/>
            <family val="2"/>
            <charset val="186"/>
          </rPr>
          <t>#20_4_I24#</t>
        </r>
      </text>
    </comment>
    <comment ref="J24" authorId="0" shapeId="0" xr:uid="{B4371544-64B2-4E56-A780-1B947284755F}">
      <text>
        <r>
          <rPr>
            <b/>
            <sz val="9"/>
            <color indexed="8"/>
            <rFont val="Tahoma"/>
            <family val="2"/>
            <charset val="186"/>
          </rPr>
          <t>#20_4_J24#</t>
        </r>
      </text>
    </comment>
    <comment ref="K24" authorId="0" shapeId="0" xr:uid="{31817811-AC3B-46BD-8C3C-B75A7CF98FA9}">
      <text>
        <r>
          <rPr>
            <b/>
            <sz val="9"/>
            <color indexed="8"/>
            <rFont val="Tahoma"/>
            <family val="2"/>
            <charset val="186"/>
          </rPr>
          <t>#20_4_K24#</t>
        </r>
      </text>
    </comment>
    <comment ref="L24" authorId="0" shapeId="0" xr:uid="{E2CA5A2F-7C07-4B6C-BA70-01F570655620}">
      <text>
        <r>
          <rPr>
            <b/>
            <sz val="9"/>
            <color indexed="8"/>
            <rFont val="Tahoma"/>
            <family val="2"/>
            <charset val="186"/>
          </rPr>
          <t>#20_4_L24#</t>
        </r>
      </text>
    </comment>
    <comment ref="M24" authorId="0" shapeId="0" xr:uid="{3A1D9894-4828-4EE2-AC84-4EE2C0F520F7}">
      <text>
        <r>
          <rPr>
            <b/>
            <sz val="9"/>
            <color indexed="8"/>
            <rFont val="Tahoma"/>
            <family val="2"/>
            <charset val="186"/>
          </rPr>
          <t>#20_4_M24#</t>
        </r>
      </text>
    </comment>
  </commentList>
</comments>
</file>

<file path=xl/sharedStrings.xml><?xml version="1.0" encoding="utf-8"?>
<sst xmlns="http://schemas.openxmlformats.org/spreadsheetml/2006/main" count="512" uniqueCount="269">
  <si>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</si>
  <si>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</si>
  <si>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</si>
  <si>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</si>
  <si>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</si>
  <si>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</si>
  <si>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</si>
  <si>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</si>
  <si>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</si>
  <si>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</si>
  <si>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</si>
  <si>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</si>
  <si>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</si>
  <si>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</si>
  <si>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</si>
  <si>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</si>
  <si>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</si>
  <si>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</si>
  <si>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</si>
  <si>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</si>
  <si>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</si>
  <si>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</si>
  <si>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</si>
  <si>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</si>
  <si>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</si>
  <si>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</si>
  <si>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</si>
  <si>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</si>
  <si>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</si>
  <si>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</si>
  <si>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</si>
  <si>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</si>
  <si>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</si>
  <si>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</si>
  <si>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</si>
  <si>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</si>
  <si>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</si>
  <si>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</si>
  <si>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</si>
  <si>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</si>
  <si>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</si>
  <si>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</si>
  <si>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</si>
  <si>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</si>
  <si>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</si>
  <si>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</si>
  <si>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</si>
  <si>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</si>
  <si>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</si>
  <si>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</si>
  <si>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</si>
  <si>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</si>
  <si>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</si>
  <si>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</si>
  <si>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</si>
  <si>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</si>
  <si>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</si>
  <si>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</si>
  <si>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</si>
  <si>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</si>
  <si>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</si>
  <si>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</si>
  <si>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</si>
  <si>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</si>
  <si>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</si>
  <si>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</si>
  <si>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</si>
  <si>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</si>
  <si>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</si>
  <si>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</si>
  <si>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</si>
  <si>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</si>
  <si>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</si>
  <si>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</si>
  <si>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</si>
  <si>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</si>
  <si>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</si>
  <si>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</si>
  <si>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</si>
  <si>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</si>
  <si>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</si>
  <si>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</si>
  <si>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</si>
  <si>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</si>
  <si>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</si>
  <si>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</si>
  <si>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</si>
  <si>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</si>
  <si>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</si>
  <si>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</si>
  <si>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</si>
  <si>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</si>
  <si>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</si>
  <si>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</si>
  <si>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</si>
  <si>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</si>
  <si>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</si>
  <si>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</si>
  <si>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</si>
  <si>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</si>
  <si>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</si>
  <si>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</si>
  <si>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</si>
  <si>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</si>
  <si>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</si>
  <si>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</si>
  <si>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</si>
  <si>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</si>
  <si>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</si>
  <si>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</si>
  <si>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</si>
  <si>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</si>
  <si>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</si>
  <si>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</si>
  <si>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</si>
  <si>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</si>
  <si>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</si>
  <si>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</si>
  <si>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</si>
  <si>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</si>
  <si>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</si>
  <si>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</si>
  <si>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</si>
  <si>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</si>
  <si>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</si>
  <si>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</si>
  <si>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</si>
  <si>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</si>
  <si>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</si>
  <si>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</si>
  <si>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</si>
  <si>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Gargždų lopšelis - darželis "Gintarėlis"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</si>
  <si>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</si>
  <si>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</si>
  <si>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</si>
  <si>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</si>
  <si>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</si>
  <si>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</si>
  <si>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</si>
  <si>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</si>
  <si>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</si>
  <si>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</si>
  <si>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</si>
  <si>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</si>
  <si>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</si>
  <si>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</si>
  <si>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</si>
  <si>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</si>
  <si>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</si>
  <si>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</si>
  <si>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</si>
  <si>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</si>
  <si>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</si>
  <si>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</si>
  <si>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</si>
  <si>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</si>
  <si>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</si>
  <si>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</si>
  <si>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</si>
  <si>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</si>
  <si>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</si>
  <si>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</si>
  <si>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</si>
  <si>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</si>
  <si>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</si>
  <si>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</si>
  <si>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</si>
  <si>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</si>
  <si>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</si>
  <si>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</si>
  <si>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</si>
  <si>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</si>
  <si>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</si>
  <si>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</si>
  <si>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</si>
  <si>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</si>
  <si>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</si>
  <si>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</si>
  <si>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</si>
  <si>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</si>
  <si>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</si>
  <si>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</si>
  <si>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</si>
  <si>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</si>
  <si>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</si>
  <si>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</si>
  <si>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</si>
  <si>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</si>
  <si>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</si>
  <si>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</si>
  <si>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</si>
  <si>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</si>
  <si>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</si>
  <si>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</si>
  <si>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</si>
  <si>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</si>
  <si>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</si>
  <si>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</si>
  <si>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</si>
  <si>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</si>
  <si>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</si>
  <si>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</si>
  <si>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</si>
  <si>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</si>
  <si>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</si>
  <si>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</si>
  <si>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</si>
  <si>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</si>
  <si>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</si>
  <si>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</si>
  <si>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</si>
  <si>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</si>
  <si>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</si>
  <si>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</si>
  <si>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</si>
  <si>
    <t>Alė Šimaitienė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</si>
  <si>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</si>
  <si>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</si>
  <si>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</si>
  <si>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</si>
  <si>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</si>
  <si>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</si>
  <si>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</si>
  <si>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</si>
  <si>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pergrupavimas*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</si>
  <si>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</si>
  <si>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</si>
  <si>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</si>
  <si>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</si>
  <si>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</si>
  <si>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</si>
  <si>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</si>
  <si>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</si>
  <si>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</si>
  <si>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</si>
  <si>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</si>
  <si>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</si>
  <si>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</si>
  <si>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</si>
  <si>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</si>
  <si>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</si>
  <si>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</si>
  <si>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</si>
  <si>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</si>
  <si>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</si>
  <si>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</si>
  <si>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</si>
  <si>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</si>
  <si>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</si>
  <si>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191789161, Melioratorių 16, Gargždai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</si>
  <si>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</si>
  <si>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Direktorė</t>
  </si>
  <si>
    <t xml:space="preserve">Pateikimo valiuta ir tikslumas: eurais </t>
  </si>
  <si>
    <t/>
  </si>
  <si>
    <t>(viešojo sektoriaus subjekto, parengusio finansinės būklės ataskaitą (konsoliduotąją finansinės būklės ataskaitą), kodas, adresas)</t>
  </si>
  <si>
    <t>PAGAL  2022-03-31 D. DUOMENIS</t>
  </si>
  <si>
    <t>2022-05-19  Nr.____</t>
  </si>
  <si>
    <t>0</t>
  </si>
  <si>
    <t>Centralizuotos biudžetinių įstaigų buhalterinės apskaitos skyriaus vedėja</t>
  </si>
  <si>
    <t>Auksė Žitkuvienė</t>
  </si>
  <si>
    <t>Rengėjas Kristina Narvilė, tel. Nr. +37065396187</t>
  </si>
  <si>
    <t>Gargždų lopšelis-darželis "Gintarėlis"     2022-03-31</t>
  </si>
  <si>
    <t>finansinių ataskaitų aiškinamajame rašte forma)</t>
  </si>
  <si>
    <t>Neatlygintinai gautas turtas</t>
  </si>
  <si>
    <t>Finansavimo sumų sumažėjimas dėl turto pardavimo</t>
  </si>
  <si>
    <t>2.1.</t>
  </si>
  <si>
    <t>2.2.</t>
  </si>
  <si>
    <t>3.2.</t>
  </si>
  <si>
    <t>Rengėjas Kristina Narvilė, tel. Nr. +370 65396187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</si>
</sst>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</font>
    <font>
      <u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NewRoman,Bold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NewRoman,Bold"/>
    </font>
    <font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sz val="12"/>
      <name val="Arial"/>
    </font>
    <font>
      <b/>
      <sz val="12"/>
      <name val="Arial"/>
    </font>
    <font>
      <b/>
      <strike/>
      <sz val="11"/>
      <name val="Times New Roman"/>
      <family val="1"/>
      <charset val="186"/>
    </font>
    <font>
      <b/>
      <sz val="10"/>
      <name val="Times New Roman"/>
      <family val="1"/>
    </font>
    <font>
      <u/>
      <sz val="10"/>
      <name val="Arial"/>
      <family val="2"/>
    </font>
    <font>
      <sz val="10"/>
      <name val="Arial"/>
      <family val="2"/>
    </font>
    <font>
      <sz val="9"/>
      <color indexed="8"/>
      <name val="Tahoma"/>
      <charset val="186"/>
    </font>
    <font>
      <b/>
      <sz val="12"/>
      <name val="TimesNewRoman,Bold"/>
      <charset val="186"/>
    </font>
    <font>
      <u/>
      <sz val="11"/>
      <name val="TimesNewRoman,Bold"/>
    </font>
    <font>
      <sz val="9"/>
      <color indexed="8"/>
      <name val="Tahoma"/>
    </font>
    <font>
      <sz val="11"/>
      <color indexed="10"/>
      <name val="Times New Roman"/>
      <family val="1"/>
      <charset val="186"/>
    </font>
    <font>
      <b/>
      <sz val="9"/>
      <color indexed="8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8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16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21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right" vertical="center"/>
    </xf>
    <xf numFmtId="2" fontId="10" fillId="2" borderId="22" xfId="0" applyNumberFormat="1" applyFont="1" applyFill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2" fontId="10" fillId="0" borderId="21" xfId="0" applyNumberFormat="1" applyFont="1" applyBorder="1" applyAlignment="1">
      <alignment horizontal="right" vertical="center" wrapText="1"/>
    </xf>
    <xf numFmtId="0" fontId="14" fillId="0" borderId="21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left" vertical="center" wrapText="1"/>
    </xf>
    <xf numFmtId="4" fontId="14" fillId="3" borderId="28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4" fontId="10" fillId="0" borderId="28" xfId="0" applyNumberFormat="1" applyFont="1" applyBorder="1" applyAlignment="1">
      <alignment horizontal="center" vertical="center" wrapText="1"/>
    </xf>
    <xf numFmtId="4" fontId="30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9"/>
  <sheetViews>
    <sheetView showGridLines="0" tabSelected="1" zoomScaleNormal="100" zoomScaleSheetLayoutView="100" workbookViewId="0">
      <selection activeCell="M7" sqref="M7"/>
    </sheetView>
  </sheetViews>
  <sheetFormatPr defaultRowHeight="12.75"/>
  <cols>
    <col min="1" max="1" width="5.5703125" style="17" customWidth="1"/>
    <col min="2" max="2" width="10.5703125" style="17" customWidth="1"/>
    <col min="3" max="3" width="3.140625" style="18" customWidth="1"/>
    <col min="4" max="4" width="2.7109375" style="18" customWidth="1"/>
    <col min="5" max="5" width="59" style="18" customWidth="1"/>
    <col min="6" max="6" width="7.7109375" style="18" customWidth="1"/>
    <col min="7" max="8" width="12.85546875" style="17" customWidth="1"/>
    <col min="9" max="9" width="5.28515625" style="17" customWidth="1"/>
    <col min="10" max="16384" width="9.140625" style="17"/>
  </cols>
  <sheetData>
    <row r="1" spans="1:8" ht="30" customHeight="1">
      <c r="B1" s="139" t="s">
        <v>253</v>
      </c>
      <c r="C1" s="139"/>
      <c r="D1" s="139"/>
      <c r="E1" s="139"/>
      <c r="F1" s="139"/>
      <c r="G1" s="139"/>
      <c r="H1" s="139"/>
    </row>
    <row r="2" spans="1:8">
      <c r="A2" s="1"/>
      <c r="F2" s="140" t="s">
        <v>94</v>
      </c>
      <c r="G2" s="140"/>
      <c r="H2" s="140"/>
    </row>
    <row r="3" spans="1:8">
      <c r="A3" s="1"/>
      <c r="F3" s="141" t="s">
        <v>112</v>
      </c>
      <c r="G3" s="141"/>
      <c r="H3" s="141"/>
    </row>
    <row r="4" spans="1:8">
      <c r="A4" s="1"/>
    </row>
    <row r="5" spans="1:8">
      <c r="A5" s="1"/>
      <c r="B5" s="142" t="s">
        <v>93</v>
      </c>
      <c r="C5" s="142"/>
      <c r="D5" s="142"/>
      <c r="E5" s="142"/>
      <c r="F5" s="142"/>
      <c r="G5" s="142"/>
      <c r="H5" s="142"/>
    </row>
    <row r="6" spans="1:8">
      <c r="A6" s="1"/>
      <c r="B6" s="142"/>
      <c r="C6" s="142"/>
      <c r="D6" s="142"/>
      <c r="E6" s="142"/>
      <c r="F6" s="142"/>
      <c r="G6" s="142"/>
      <c r="H6" s="142"/>
    </row>
    <row r="7" spans="1:8">
      <c r="A7" s="1"/>
      <c r="B7" s="143" t="s">
        <v>131</v>
      </c>
      <c r="C7" s="143"/>
      <c r="D7" s="143"/>
      <c r="E7" s="143"/>
      <c r="F7" s="143"/>
      <c r="G7" s="143"/>
      <c r="H7" s="143"/>
    </row>
    <row r="8" spans="1:8">
      <c r="A8" s="1"/>
      <c r="B8" s="129" t="s">
        <v>113</v>
      </c>
      <c r="C8" s="129"/>
      <c r="D8" s="129"/>
      <c r="E8" s="129"/>
      <c r="F8" s="129"/>
      <c r="G8" s="129"/>
      <c r="H8" s="129"/>
    </row>
    <row r="9" spans="1:8" ht="12.75" customHeight="1">
      <c r="A9" s="1"/>
      <c r="B9" s="147" t="s">
        <v>249</v>
      </c>
      <c r="C9" s="147"/>
      <c r="D9" s="147"/>
      <c r="E9" s="147"/>
      <c r="F9" s="147"/>
      <c r="G9" s="147"/>
      <c r="H9" s="147"/>
    </row>
    <row r="10" spans="1:8">
      <c r="A10" s="1"/>
      <c r="B10" s="148" t="s">
        <v>254</v>
      </c>
      <c r="C10" s="148"/>
      <c r="D10" s="148"/>
      <c r="E10" s="148"/>
      <c r="F10" s="148"/>
      <c r="G10" s="148"/>
      <c r="H10" s="148"/>
    </row>
    <row r="11" spans="1:8">
      <c r="A11" s="1"/>
      <c r="B11" s="148"/>
      <c r="C11" s="148"/>
      <c r="D11" s="148"/>
      <c r="E11" s="148"/>
      <c r="F11" s="148"/>
      <c r="G11" s="148"/>
      <c r="H11" s="148"/>
    </row>
    <row r="12" spans="1:8">
      <c r="A12" s="1"/>
      <c r="B12" s="149"/>
      <c r="C12" s="149"/>
      <c r="D12" s="149"/>
      <c r="E12" s="149"/>
      <c r="F12" s="149"/>
    </row>
    <row r="13" spans="1:8">
      <c r="A13" s="1"/>
      <c r="B13" s="142" t="s">
        <v>0</v>
      </c>
      <c r="C13" s="142"/>
      <c r="D13" s="142"/>
      <c r="E13" s="142"/>
      <c r="F13" s="142"/>
      <c r="G13" s="142"/>
      <c r="H13" s="142"/>
    </row>
    <row r="14" spans="1:8">
      <c r="A14" s="1"/>
      <c r="B14" s="142" t="s">
        <v>255</v>
      </c>
      <c r="C14" s="142"/>
      <c r="D14" s="142"/>
      <c r="E14" s="142"/>
      <c r="F14" s="142"/>
      <c r="G14" s="142"/>
      <c r="H14" s="142"/>
    </row>
    <row r="15" spans="1:8">
      <c r="A15" s="1"/>
      <c r="B15" s="19"/>
      <c r="C15" s="20"/>
      <c r="D15" s="20"/>
      <c r="E15" s="20"/>
      <c r="F15" s="20"/>
      <c r="G15" s="21"/>
      <c r="H15" s="21"/>
    </row>
    <row r="16" spans="1:8">
      <c r="A16" s="1"/>
      <c r="B16" s="147" t="s">
        <v>256</v>
      </c>
      <c r="C16" s="147"/>
      <c r="D16" s="147"/>
      <c r="E16" s="147"/>
      <c r="F16" s="147"/>
      <c r="G16" s="147"/>
      <c r="H16" s="147"/>
    </row>
    <row r="17" spans="1:8">
      <c r="A17" s="1"/>
      <c r="B17" s="150" t="s">
        <v>1</v>
      </c>
      <c r="C17" s="150"/>
      <c r="D17" s="150"/>
      <c r="E17" s="150"/>
      <c r="F17" s="150"/>
      <c r="G17" s="150"/>
      <c r="H17" s="150"/>
    </row>
    <row r="18" spans="1:8" ht="12.75" customHeight="1">
      <c r="A18" s="1"/>
      <c r="B18" s="19"/>
      <c r="C18" s="22"/>
      <c r="D18" s="22"/>
      <c r="E18" s="130" t="s">
        <v>252</v>
      </c>
      <c r="F18" s="130"/>
      <c r="G18" s="130"/>
      <c r="H18" s="130"/>
    </row>
    <row r="19" spans="1:8" ht="67.5" customHeight="1">
      <c r="A19" s="1"/>
      <c r="B19" s="23" t="s">
        <v>2</v>
      </c>
      <c r="C19" s="131" t="s">
        <v>3</v>
      </c>
      <c r="D19" s="132"/>
      <c r="E19" s="133"/>
      <c r="F19" s="24" t="s">
        <v>4</v>
      </c>
      <c r="G19" s="25" t="s">
        <v>5</v>
      </c>
      <c r="H19" s="25" t="s">
        <v>6</v>
      </c>
    </row>
    <row r="20" spans="1:8" s="18" customFormat="1" ht="12.75" customHeight="1">
      <c r="A20" s="1"/>
      <c r="B20" s="25" t="s">
        <v>7</v>
      </c>
      <c r="C20" s="26" t="s">
        <v>8</v>
      </c>
      <c r="D20" s="27"/>
      <c r="E20" s="28"/>
      <c r="F20" s="29"/>
      <c r="G20" s="30">
        <f>SUM(G21,G27,G38,G39)</f>
        <v>231403.17000000004</v>
      </c>
      <c r="H20" s="30">
        <f>SUM(H21,H27,H38,H39)</f>
        <v>235780.27999999997</v>
      </c>
    </row>
    <row r="21" spans="1:8" s="18" customFormat="1" ht="12.75" customHeight="1">
      <c r="A21" s="1"/>
      <c r="B21" s="31" t="s">
        <v>9</v>
      </c>
      <c r="C21" s="32" t="s">
        <v>96</v>
      </c>
      <c r="D21" s="33"/>
      <c r="E21" s="34"/>
      <c r="F21" s="29"/>
      <c r="G21" s="35">
        <f>SUM(G22:G26)</f>
        <v>2.0300000000002001</v>
      </c>
      <c r="H21" s="35">
        <f>SUM(H22:H26)</f>
        <v>2.0300000000002001</v>
      </c>
    </row>
    <row r="22" spans="1:8" s="18" customFormat="1" ht="12.75" customHeight="1">
      <c r="A22" s="1"/>
      <c r="B22" s="29" t="s">
        <v>10</v>
      </c>
      <c r="C22" s="36"/>
      <c r="D22" s="37" t="s">
        <v>11</v>
      </c>
      <c r="E22" s="38"/>
      <c r="F22" s="39"/>
      <c r="G22" s="35" t="s">
        <v>257</v>
      </c>
      <c r="H22" s="35" t="s">
        <v>257</v>
      </c>
    </row>
    <row r="23" spans="1:8" s="18" customFormat="1" ht="12.75" customHeight="1">
      <c r="A23" s="1"/>
      <c r="B23" s="29" t="s">
        <v>12</v>
      </c>
      <c r="C23" s="36"/>
      <c r="D23" s="37" t="s">
        <v>115</v>
      </c>
      <c r="E23" s="40"/>
      <c r="F23" s="41"/>
      <c r="G23" s="35">
        <v>2.0300000000002001</v>
      </c>
      <c r="H23" s="35">
        <v>2.0300000000002001</v>
      </c>
    </row>
    <row r="24" spans="1:8" s="18" customFormat="1" ht="12.75" customHeight="1">
      <c r="A24" s="1"/>
      <c r="B24" s="29" t="s">
        <v>13</v>
      </c>
      <c r="C24" s="36"/>
      <c r="D24" s="37" t="s">
        <v>14</v>
      </c>
      <c r="E24" s="40"/>
      <c r="F24" s="41"/>
      <c r="G24" s="35" t="s">
        <v>257</v>
      </c>
      <c r="H24" s="35" t="s">
        <v>257</v>
      </c>
    </row>
    <row r="25" spans="1:8" s="18" customFormat="1" ht="12.75" customHeight="1">
      <c r="A25" s="1"/>
      <c r="B25" s="29" t="s">
        <v>15</v>
      </c>
      <c r="C25" s="36"/>
      <c r="D25" s="37" t="s">
        <v>120</v>
      </c>
      <c r="E25" s="40"/>
      <c r="F25" s="31"/>
      <c r="G25" s="35" t="s">
        <v>257</v>
      </c>
      <c r="H25" s="35" t="s">
        <v>257</v>
      </c>
    </row>
    <row r="26" spans="1:8" s="18" customFormat="1" ht="12.75" customHeight="1">
      <c r="A26" s="1"/>
      <c r="B26" s="42" t="s">
        <v>92</v>
      </c>
      <c r="C26" s="36"/>
      <c r="D26" s="43" t="s">
        <v>81</v>
      </c>
      <c r="E26" s="38"/>
      <c r="F26" s="31"/>
      <c r="G26" s="35" t="s">
        <v>257</v>
      </c>
      <c r="H26" s="35" t="s">
        <v>257</v>
      </c>
    </row>
    <row r="27" spans="1:8" s="18" customFormat="1" ht="12.75" customHeight="1">
      <c r="A27" s="1"/>
      <c r="B27" s="44" t="s">
        <v>16</v>
      </c>
      <c r="C27" s="45" t="s">
        <v>17</v>
      </c>
      <c r="D27" s="46"/>
      <c r="E27" s="47"/>
      <c r="F27" s="31"/>
      <c r="G27" s="35">
        <f>SUM(G28:G37)</f>
        <v>231401.14000000004</v>
      </c>
      <c r="H27" s="35">
        <f>SUM(H28:H37)</f>
        <v>235778.24999999997</v>
      </c>
    </row>
    <row r="28" spans="1:8" s="18" customFormat="1" ht="12.75" customHeight="1">
      <c r="A28" s="1"/>
      <c r="B28" s="29" t="s">
        <v>18</v>
      </c>
      <c r="C28" s="36"/>
      <c r="D28" s="37" t="s">
        <v>19</v>
      </c>
      <c r="E28" s="40"/>
      <c r="F28" s="41"/>
      <c r="G28" s="35" t="s">
        <v>257</v>
      </c>
      <c r="H28" s="35" t="s">
        <v>257</v>
      </c>
    </row>
    <row r="29" spans="1:8" s="18" customFormat="1" ht="12.75" customHeight="1">
      <c r="A29" s="1"/>
      <c r="B29" s="29" t="s">
        <v>20</v>
      </c>
      <c r="C29" s="36"/>
      <c r="D29" s="37" t="s">
        <v>21</v>
      </c>
      <c r="E29" s="40"/>
      <c r="F29" s="41"/>
      <c r="G29" s="35">
        <v>158922.39000000001</v>
      </c>
      <c r="H29" s="35">
        <v>159986.60999999999</v>
      </c>
    </row>
    <row r="30" spans="1:8" s="18" customFormat="1" ht="12.75" customHeight="1">
      <c r="A30" s="1"/>
      <c r="B30" s="29" t="s">
        <v>22</v>
      </c>
      <c r="C30" s="36"/>
      <c r="D30" s="37" t="s">
        <v>23</v>
      </c>
      <c r="E30" s="40"/>
      <c r="F30" s="41"/>
      <c r="G30" s="35">
        <v>23460.58</v>
      </c>
      <c r="H30" s="35">
        <v>23773.68</v>
      </c>
    </row>
    <row r="31" spans="1:8" s="18" customFormat="1" ht="12.75" customHeight="1">
      <c r="A31" s="1"/>
      <c r="B31" s="29" t="s">
        <v>24</v>
      </c>
      <c r="C31" s="36"/>
      <c r="D31" s="37" t="s">
        <v>25</v>
      </c>
      <c r="E31" s="40"/>
      <c r="F31" s="41"/>
      <c r="G31" s="35" t="s">
        <v>257</v>
      </c>
      <c r="H31" s="35" t="s">
        <v>257</v>
      </c>
    </row>
    <row r="32" spans="1:8" s="18" customFormat="1" ht="12.75" customHeight="1">
      <c r="A32" s="1"/>
      <c r="B32" s="29" t="s">
        <v>26</v>
      </c>
      <c r="C32" s="36"/>
      <c r="D32" s="37" t="s">
        <v>27</v>
      </c>
      <c r="E32" s="40"/>
      <c r="F32" s="41"/>
      <c r="G32" s="35">
        <v>46152.84</v>
      </c>
      <c r="H32" s="35">
        <v>48686.38</v>
      </c>
    </row>
    <row r="33" spans="1:8" s="18" customFormat="1" ht="12.75" customHeight="1">
      <c r="A33" s="1"/>
      <c r="B33" s="29" t="s">
        <v>28</v>
      </c>
      <c r="C33" s="36"/>
      <c r="D33" s="37" t="s">
        <v>29</v>
      </c>
      <c r="E33" s="40"/>
      <c r="F33" s="41"/>
      <c r="G33" s="35" t="s">
        <v>257</v>
      </c>
      <c r="H33" s="35" t="s">
        <v>257</v>
      </c>
    </row>
    <row r="34" spans="1:8" s="18" customFormat="1" ht="12.75" customHeight="1">
      <c r="A34" s="1"/>
      <c r="B34" s="29" t="s">
        <v>30</v>
      </c>
      <c r="C34" s="36"/>
      <c r="D34" s="37" t="s">
        <v>31</v>
      </c>
      <c r="E34" s="40"/>
      <c r="F34" s="41"/>
      <c r="G34" s="35" t="s">
        <v>257</v>
      </c>
      <c r="H34" s="35" t="s">
        <v>257</v>
      </c>
    </row>
    <row r="35" spans="1:8" s="18" customFormat="1" ht="12.75" customHeight="1">
      <c r="A35" s="1"/>
      <c r="B35" s="29" t="s">
        <v>32</v>
      </c>
      <c r="C35" s="36"/>
      <c r="D35" s="37" t="s">
        <v>33</v>
      </c>
      <c r="E35" s="40"/>
      <c r="F35" s="41"/>
      <c r="G35" s="35">
        <v>2332.0700000000002</v>
      </c>
      <c r="H35" s="35">
        <v>2727.71</v>
      </c>
    </row>
    <row r="36" spans="1:8" s="18" customFormat="1" ht="12.75" customHeight="1">
      <c r="A36" s="1"/>
      <c r="B36" s="29" t="s">
        <v>34</v>
      </c>
      <c r="C36" s="48"/>
      <c r="D36" s="49" t="s">
        <v>114</v>
      </c>
      <c r="E36" s="50"/>
      <c r="F36" s="41"/>
      <c r="G36" s="35">
        <v>533.26</v>
      </c>
      <c r="H36" s="35">
        <v>603.87</v>
      </c>
    </row>
    <row r="37" spans="1:8" s="18" customFormat="1" ht="12.75" customHeight="1">
      <c r="A37" s="1"/>
      <c r="B37" s="29" t="s">
        <v>35</v>
      </c>
      <c r="C37" s="36"/>
      <c r="D37" s="37" t="s">
        <v>122</v>
      </c>
      <c r="E37" s="40"/>
      <c r="F37" s="31"/>
      <c r="G37" s="35" t="s">
        <v>257</v>
      </c>
      <c r="H37" s="35" t="s">
        <v>257</v>
      </c>
    </row>
    <row r="38" spans="1:8" s="18" customFormat="1" ht="12.75" customHeight="1">
      <c r="A38" s="1"/>
      <c r="B38" s="31" t="s">
        <v>36</v>
      </c>
      <c r="C38" s="51" t="s">
        <v>37</v>
      </c>
      <c r="D38" s="51"/>
      <c r="E38" s="52"/>
      <c r="F38" s="31"/>
      <c r="G38" s="35" t="s">
        <v>257</v>
      </c>
      <c r="H38" s="35" t="s">
        <v>257</v>
      </c>
    </row>
    <row r="39" spans="1:8" s="18" customFormat="1" ht="12.75" customHeight="1">
      <c r="A39" s="1"/>
      <c r="B39" s="31" t="s">
        <v>44</v>
      </c>
      <c r="C39" s="51" t="s">
        <v>127</v>
      </c>
      <c r="D39" s="51"/>
      <c r="E39" s="52"/>
      <c r="F39" s="41"/>
      <c r="G39" s="35" t="s">
        <v>257</v>
      </c>
      <c r="H39" s="35" t="s">
        <v>257</v>
      </c>
    </row>
    <row r="40" spans="1:8" s="18" customFormat="1" ht="12.75" customHeight="1">
      <c r="A40" s="1"/>
      <c r="B40" s="25" t="s">
        <v>45</v>
      </c>
      <c r="C40" s="26" t="s">
        <v>46</v>
      </c>
      <c r="D40" s="27"/>
      <c r="E40" s="28"/>
      <c r="F40" s="41"/>
      <c r="G40" s="35" t="s">
        <v>257</v>
      </c>
      <c r="H40" s="35" t="s">
        <v>257</v>
      </c>
    </row>
    <row r="41" spans="1:8" s="18" customFormat="1" ht="12.75" customHeight="1">
      <c r="A41" s="1"/>
      <c r="B41" s="23" t="s">
        <v>47</v>
      </c>
      <c r="C41" s="53" t="s">
        <v>48</v>
      </c>
      <c r="D41" s="54"/>
      <c r="E41" s="55"/>
      <c r="F41" s="31"/>
      <c r="G41" s="30">
        <f>SUM(G42,G48,G49,G56,G57)</f>
        <v>112630.93</v>
      </c>
      <c r="H41" s="30">
        <f>SUM(H42,H48,H49,H56,H57)</f>
        <v>101687.31999999999</v>
      </c>
    </row>
    <row r="42" spans="1:8" s="18" customFormat="1" ht="12.75" customHeight="1">
      <c r="A42" s="1"/>
      <c r="B42" s="56" t="s">
        <v>9</v>
      </c>
      <c r="C42" s="57" t="s">
        <v>49</v>
      </c>
      <c r="D42" s="58"/>
      <c r="E42" s="59"/>
      <c r="F42" s="31"/>
      <c r="G42" s="35">
        <f>SUM(G43:G47)</f>
        <v>4104.76</v>
      </c>
      <c r="H42" s="35">
        <f>SUM(H43:H47)</f>
        <v>5237.79</v>
      </c>
    </row>
    <row r="43" spans="1:8" s="18" customFormat="1" ht="12.75" customHeight="1">
      <c r="A43" s="1"/>
      <c r="B43" s="60" t="s">
        <v>10</v>
      </c>
      <c r="C43" s="48"/>
      <c r="D43" s="49" t="s">
        <v>50</v>
      </c>
      <c r="E43" s="50"/>
      <c r="F43" s="41"/>
      <c r="G43" s="35" t="s">
        <v>257</v>
      </c>
      <c r="H43" s="35" t="s">
        <v>257</v>
      </c>
    </row>
    <row r="44" spans="1:8" s="18" customFormat="1" ht="12.75" customHeight="1">
      <c r="A44" s="1"/>
      <c r="B44" s="60" t="s">
        <v>12</v>
      </c>
      <c r="C44" s="48"/>
      <c r="D44" s="49" t="s">
        <v>90</v>
      </c>
      <c r="E44" s="50"/>
      <c r="F44" s="41"/>
      <c r="G44" s="35">
        <v>4104.76</v>
      </c>
      <c r="H44" s="35">
        <v>5237.79</v>
      </c>
    </row>
    <row r="45" spans="1:8" s="18" customFormat="1">
      <c r="A45" s="1"/>
      <c r="B45" s="60" t="s">
        <v>13</v>
      </c>
      <c r="C45" s="48"/>
      <c r="D45" s="49" t="s">
        <v>116</v>
      </c>
      <c r="E45" s="50"/>
      <c r="F45" s="41"/>
      <c r="G45" s="35" t="s">
        <v>257</v>
      </c>
      <c r="H45" s="35" t="s">
        <v>257</v>
      </c>
    </row>
    <row r="46" spans="1:8" s="18" customFormat="1">
      <c r="A46" s="1"/>
      <c r="B46" s="60" t="s">
        <v>15</v>
      </c>
      <c r="C46" s="48"/>
      <c r="D46" s="49" t="s">
        <v>121</v>
      </c>
      <c r="E46" s="50"/>
      <c r="F46" s="41"/>
      <c r="G46" s="35" t="s">
        <v>257</v>
      </c>
      <c r="H46" s="35" t="s">
        <v>257</v>
      </c>
    </row>
    <row r="47" spans="1:8" s="18" customFormat="1" ht="12.75" customHeight="1">
      <c r="A47" s="1"/>
      <c r="B47" s="60" t="s">
        <v>92</v>
      </c>
      <c r="C47" s="54"/>
      <c r="D47" s="134" t="s">
        <v>103</v>
      </c>
      <c r="E47" s="135"/>
      <c r="F47" s="41"/>
      <c r="G47" s="35" t="s">
        <v>257</v>
      </c>
      <c r="H47" s="35" t="s">
        <v>257</v>
      </c>
    </row>
    <row r="48" spans="1:8" s="18" customFormat="1" ht="12.75" customHeight="1">
      <c r="A48" s="1"/>
      <c r="B48" s="56" t="s">
        <v>16</v>
      </c>
      <c r="C48" s="61" t="s">
        <v>109</v>
      </c>
      <c r="D48" s="62"/>
      <c r="E48" s="63"/>
      <c r="F48" s="31"/>
      <c r="G48" s="35">
        <v>0</v>
      </c>
      <c r="H48" s="35">
        <v>0</v>
      </c>
    </row>
    <row r="49" spans="1:8" s="18" customFormat="1" ht="12.75" customHeight="1">
      <c r="A49" s="1"/>
      <c r="B49" s="56" t="s">
        <v>36</v>
      </c>
      <c r="C49" s="57" t="s">
        <v>97</v>
      </c>
      <c r="D49" s="58"/>
      <c r="E49" s="59"/>
      <c r="F49" s="31"/>
      <c r="G49" s="35">
        <f>SUM(G50:G55)</f>
        <v>103453.83</v>
      </c>
      <c r="H49" s="35">
        <f>SUM(H50:H55)</f>
        <v>91401.45</v>
      </c>
    </row>
    <row r="50" spans="1:8" s="18" customFormat="1" ht="12.75" customHeight="1">
      <c r="A50" s="1"/>
      <c r="B50" s="60" t="s">
        <v>38</v>
      </c>
      <c r="C50" s="58"/>
      <c r="D50" s="64" t="s">
        <v>82</v>
      </c>
      <c r="E50" s="65"/>
      <c r="F50" s="31"/>
      <c r="G50" s="35" t="s">
        <v>257</v>
      </c>
      <c r="H50" s="35" t="s">
        <v>257</v>
      </c>
    </row>
    <row r="51" spans="1:8" s="18" customFormat="1" ht="12.75" customHeight="1">
      <c r="A51" s="1"/>
      <c r="B51" s="66" t="s">
        <v>39</v>
      </c>
      <c r="C51" s="48"/>
      <c r="D51" s="49" t="s">
        <v>51</v>
      </c>
      <c r="E51" s="67"/>
      <c r="F51" s="68"/>
      <c r="G51" s="35" t="s">
        <v>257</v>
      </c>
      <c r="H51" s="35" t="s">
        <v>257</v>
      </c>
    </row>
    <row r="52" spans="1:8" s="18" customFormat="1" ht="12.75" customHeight="1">
      <c r="A52" s="1"/>
      <c r="B52" s="60" t="s">
        <v>40</v>
      </c>
      <c r="C52" s="48"/>
      <c r="D52" s="49" t="s">
        <v>52</v>
      </c>
      <c r="E52" s="50"/>
      <c r="F52" s="31"/>
      <c r="G52" s="35">
        <v>0</v>
      </c>
      <c r="H52" s="35">
        <v>0</v>
      </c>
    </row>
    <row r="53" spans="1:8" s="18" customFormat="1" ht="12.75" customHeight="1">
      <c r="A53" s="1"/>
      <c r="B53" s="60" t="s">
        <v>41</v>
      </c>
      <c r="C53" s="48"/>
      <c r="D53" s="134" t="s">
        <v>89</v>
      </c>
      <c r="E53" s="135"/>
      <c r="F53" s="31"/>
      <c r="G53" s="35">
        <v>8856.36</v>
      </c>
      <c r="H53" s="35">
        <v>7623.97</v>
      </c>
    </row>
    <row r="54" spans="1:8" s="18" customFormat="1" ht="12.75" customHeight="1">
      <c r="A54" s="1"/>
      <c r="B54" s="60" t="s">
        <v>42</v>
      </c>
      <c r="C54" s="48"/>
      <c r="D54" s="49" t="s">
        <v>83</v>
      </c>
      <c r="E54" s="50"/>
      <c r="F54" s="31"/>
      <c r="G54" s="35">
        <v>94597.47</v>
      </c>
      <c r="H54" s="35">
        <v>83777.48</v>
      </c>
    </row>
    <row r="55" spans="1:8" s="18" customFormat="1" ht="12.75" customHeight="1">
      <c r="A55" s="1"/>
      <c r="B55" s="60" t="s">
        <v>43</v>
      </c>
      <c r="C55" s="48"/>
      <c r="D55" s="49" t="s">
        <v>53</v>
      </c>
      <c r="E55" s="50"/>
      <c r="F55" s="31"/>
      <c r="G55" s="35">
        <v>0</v>
      </c>
      <c r="H55" s="35">
        <v>0</v>
      </c>
    </row>
    <row r="56" spans="1:8" s="18" customFormat="1" ht="12.75" customHeight="1">
      <c r="A56" s="1"/>
      <c r="B56" s="56" t="s">
        <v>44</v>
      </c>
      <c r="C56" s="69" t="s">
        <v>54</v>
      </c>
      <c r="D56" s="69"/>
      <c r="E56" s="70"/>
      <c r="F56" s="31"/>
      <c r="G56" s="35" t="s">
        <v>257</v>
      </c>
      <c r="H56" s="35" t="s">
        <v>257</v>
      </c>
    </row>
    <row r="57" spans="1:8" s="18" customFormat="1" ht="12.75" customHeight="1">
      <c r="A57" s="1"/>
      <c r="B57" s="56" t="s">
        <v>55</v>
      </c>
      <c r="C57" s="69" t="s">
        <v>56</v>
      </c>
      <c r="D57" s="69"/>
      <c r="E57" s="70"/>
      <c r="F57" s="31"/>
      <c r="G57" s="35">
        <v>5072.34</v>
      </c>
      <c r="H57" s="35">
        <v>5048.08</v>
      </c>
    </row>
    <row r="58" spans="1:8" s="18" customFormat="1" ht="12.75" customHeight="1">
      <c r="A58" s="1"/>
      <c r="B58" s="31"/>
      <c r="C58" s="45" t="s">
        <v>57</v>
      </c>
      <c r="D58" s="46"/>
      <c r="E58" s="47"/>
      <c r="F58" s="31"/>
      <c r="G58" s="35">
        <f>SUM(G20,G40,G41)</f>
        <v>344034.10000000003</v>
      </c>
      <c r="H58" s="35">
        <f>SUM(H20,H40,H41)</f>
        <v>337467.6</v>
      </c>
    </row>
    <row r="59" spans="1:8" s="18" customFormat="1" ht="12.75" customHeight="1">
      <c r="A59" s="1"/>
      <c r="B59" s="25" t="s">
        <v>58</v>
      </c>
      <c r="C59" s="26" t="s">
        <v>59</v>
      </c>
      <c r="D59" s="26"/>
      <c r="E59" s="71"/>
      <c r="F59" s="31"/>
      <c r="G59" s="30">
        <f>SUM(G60:G63)</f>
        <v>222454.94</v>
      </c>
      <c r="H59" s="30">
        <f>SUM(H60:H63)</f>
        <v>225324.72</v>
      </c>
    </row>
    <row r="60" spans="1:8" s="18" customFormat="1" ht="12.75" customHeight="1">
      <c r="A60" s="1"/>
      <c r="B60" s="31" t="s">
        <v>9</v>
      </c>
      <c r="C60" s="51" t="s">
        <v>60</v>
      </c>
      <c r="D60" s="51"/>
      <c r="E60" s="52"/>
      <c r="F60" s="31"/>
      <c r="G60" s="35">
        <v>132.84</v>
      </c>
      <c r="H60" s="35">
        <v>1.45</v>
      </c>
    </row>
    <row r="61" spans="1:8" s="18" customFormat="1" ht="12.75" customHeight="1">
      <c r="A61" s="1"/>
      <c r="B61" s="44" t="s">
        <v>16</v>
      </c>
      <c r="C61" s="45" t="s">
        <v>61</v>
      </c>
      <c r="D61" s="46"/>
      <c r="E61" s="47"/>
      <c r="F61" s="44"/>
      <c r="G61" s="35">
        <v>210155.78</v>
      </c>
      <c r="H61" s="35">
        <v>212941.97</v>
      </c>
    </row>
    <row r="62" spans="1:8" s="18" customFormat="1" ht="12.75" customHeight="1">
      <c r="A62" s="1"/>
      <c r="B62" s="31" t="s">
        <v>36</v>
      </c>
      <c r="C62" s="136" t="s">
        <v>104</v>
      </c>
      <c r="D62" s="137"/>
      <c r="E62" s="138"/>
      <c r="F62" s="31"/>
      <c r="G62" s="35">
        <v>0</v>
      </c>
      <c r="H62" s="35">
        <v>0</v>
      </c>
    </row>
    <row r="63" spans="1:8" s="18" customFormat="1" ht="12.75" customHeight="1">
      <c r="A63" s="1"/>
      <c r="B63" s="31" t="s">
        <v>95</v>
      </c>
      <c r="C63" s="51" t="s">
        <v>62</v>
      </c>
      <c r="D63" s="36"/>
      <c r="E63" s="72"/>
      <c r="F63" s="31"/>
      <c r="G63" s="35">
        <v>12166.32</v>
      </c>
      <c r="H63" s="35">
        <v>12381.3</v>
      </c>
    </row>
    <row r="64" spans="1:8" s="18" customFormat="1" ht="12.75" customHeight="1">
      <c r="A64" s="1"/>
      <c r="B64" s="25" t="s">
        <v>63</v>
      </c>
      <c r="C64" s="26" t="s">
        <v>64</v>
      </c>
      <c r="D64" s="27"/>
      <c r="E64" s="28"/>
      <c r="F64" s="31"/>
      <c r="G64" s="30">
        <f>SUM(G65,G69)</f>
        <v>88927.44</v>
      </c>
      <c r="H64" s="30">
        <f>SUM(H65,H69)</f>
        <v>83777.48000000001</v>
      </c>
    </row>
    <row r="65" spans="1:8" s="18" customFormat="1" ht="12.75" customHeight="1">
      <c r="A65" s="1"/>
      <c r="B65" s="31" t="s">
        <v>9</v>
      </c>
      <c r="C65" s="32" t="s">
        <v>65</v>
      </c>
      <c r="D65" s="73"/>
      <c r="E65" s="74"/>
      <c r="F65" s="31"/>
      <c r="G65" s="35">
        <f>SUM(G66:G68)</f>
        <v>5521.74</v>
      </c>
      <c r="H65" s="35">
        <f>SUM(H66:H68)</f>
        <v>5521.74</v>
      </c>
    </row>
    <row r="66" spans="1:8" s="18" customFormat="1">
      <c r="A66" s="1"/>
      <c r="B66" s="29" t="s">
        <v>10</v>
      </c>
      <c r="C66" s="75"/>
      <c r="D66" s="37" t="s">
        <v>98</v>
      </c>
      <c r="E66" s="76"/>
      <c r="F66" s="31"/>
      <c r="G66" s="35" t="s">
        <v>257</v>
      </c>
      <c r="H66" s="35" t="s">
        <v>257</v>
      </c>
    </row>
    <row r="67" spans="1:8" s="18" customFormat="1" ht="12.75" customHeight="1">
      <c r="A67" s="1"/>
      <c r="B67" s="29" t="s">
        <v>12</v>
      </c>
      <c r="C67" s="36"/>
      <c r="D67" s="37" t="s">
        <v>66</v>
      </c>
      <c r="E67" s="40"/>
      <c r="F67" s="31"/>
      <c r="G67" s="35">
        <v>5521.74</v>
      </c>
      <c r="H67" s="35">
        <v>5521.74</v>
      </c>
    </row>
    <row r="68" spans="1:8" s="18" customFormat="1" ht="12.75" customHeight="1">
      <c r="A68" s="1"/>
      <c r="B68" s="29" t="s">
        <v>102</v>
      </c>
      <c r="C68" s="36"/>
      <c r="D68" s="37" t="s">
        <v>67</v>
      </c>
      <c r="E68" s="40"/>
      <c r="F68" s="41"/>
      <c r="G68" s="35" t="s">
        <v>257</v>
      </c>
      <c r="H68" s="35" t="s">
        <v>257</v>
      </c>
    </row>
    <row r="69" spans="1:8" s="5" customFormat="1" ht="12.75" customHeight="1">
      <c r="A69" s="1"/>
      <c r="B69" s="56" t="s">
        <v>16</v>
      </c>
      <c r="C69" s="77" t="s">
        <v>68</v>
      </c>
      <c r="D69" s="78"/>
      <c r="E69" s="79"/>
      <c r="F69" s="56"/>
      <c r="G69" s="35">
        <f>SUM(G70:G75,G78:G83)</f>
        <v>83405.7</v>
      </c>
      <c r="H69" s="35">
        <f>SUM(H70:H75,H78:H83)</f>
        <v>78255.740000000005</v>
      </c>
    </row>
    <row r="70" spans="1:8" s="18" customFormat="1" ht="12.75" customHeight="1">
      <c r="A70" s="1"/>
      <c r="B70" s="29" t="s">
        <v>18</v>
      </c>
      <c r="C70" s="36"/>
      <c r="D70" s="37" t="s">
        <v>101</v>
      </c>
      <c r="E70" s="38"/>
      <c r="F70" s="31"/>
      <c r="G70" s="35" t="s">
        <v>257</v>
      </c>
      <c r="H70" s="35" t="s">
        <v>257</v>
      </c>
    </row>
    <row r="71" spans="1:8" s="18" customFormat="1" ht="12.75" customHeight="1">
      <c r="A71" s="1"/>
      <c r="B71" s="29" t="s">
        <v>20</v>
      </c>
      <c r="C71" s="75"/>
      <c r="D71" s="37" t="s">
        <v>107</v>
      </c>
      <c r="E71" s="76"/>
      <c r="F71" s="31"/>
      <c r="G71" s="35" t="s">
        <v>257</v>
      </c>
      <c r="H71" s="35" t="s">
        <v>257</v>
      </c>
    </row>
    <row r="72" spans="1:8" s="18" customFormat="1">
      <c r="A72" s="1"/>
      <c r="B72" s="29" t="s">
        <v>22</v>
      </c>
      <c r="C72" s="75"/>
      <c r="D72" s="37" t="s">
        <v>99</v>
      </c>
      <c r="E72" s="76"/>
      <c r="F72" s="31"/>
      <c r="G72" s="35" t="s">
        <v>257</v>
      </c>
      <c r="H72" s="35" t="s">
        <v>257</v>
      </c>
    </row>
    <row r="73" spans="1:8" s="18" customFormat="1">
      <c r="A73" s="1"/>
      <c r="B73" s="80" t="s">
        <v>24</v>
      </c>
      <c r="C73" s="58"/>
      <c r="D73" s="81" t="s">
        <v>84</v>
      </c>
      <c r="E73" s="65"/>
      <c r="F73" s="31"/>
      <c r="G73" s="35" t="s">
        <v>257</v>
      </c>
      <c r="H73" s="35" t="s">
        <v>257</v>
      </c>
    </row>
    <row r="74" spans="1:8" s="18" customFormat="1">
      <c r="A74" s="1"/>
      <c r="B74" s="31" t="s">
        <v>26</v>
      </c>
      <c r="C74" s="43"/>
      <c r="D74" s="43" t="s">
        <v>85</v>
      </c>
      <c r="E74" s="38"/>
      <c r="F74" s="82"/>
      <c r="G74" s="35" t="s">
        <v>257</v>
      </c>
      <c r="H74" s="35" t="s">
        <v>257</v>
      </c>
    </row>
    <row r="75" spans="1:8" s="18" customFormat="1" ht="12.75" customHeight="1">
      <c r="A75" s="1"/>
      <c r="B75" s="83" t="s">
        <v>28</v>
      </c>
      <c r="C75" s="78"/>
      <c r="D75" s="84" t="s">
        <v>100</v>
      </c>
      <c r="E75" s="12"/>
      <c r="F75" s="31"/>
      <c r="G75" s="35">
        <f>SUM(G76,G77)</f>
        <v>0</v>
      </c>
      <c r="H75" s="35">
        <f>SUM(H76,H77)</f>
        <v>0</v>
      </c>
    </row>
    <row r="76" spans="1:8" s="18" customFormat="1" ht="12.75" customHeight="1">
      <c r="A76" s="1"/>
      <c r="B76" s="60" t="s">
        <v>124</v>
      </c>
      <c r="C76" s="48"/>
      <c r="D76" s="67"/>
      <c r="E76" s="50" t="s">
        <v>69</v>
      </c>
      <c r="F76" s="31"/>
      <c r="G76" s="35" t="s">
        <v>257</v>
      </c>
      <c r="H76" s="35" t="s">
        <v>257</v>
      </c>
    </row>
    <row r="77" spans="1:8" s="18" customFormat="1" ht="12.75" customHeight="1">
      <c r="A77" s="1"/>
      <c r="B77" s="60" t="s">
        <v>125</v>
      </c>
      <c r="C77" s="48"/>
      <c r="D77" s="67"/>
      <c r="E77" s="50" t="s">
        <v>70</v>
      </c>
      <c r="F77" s="41"/>
      <c r="G77" s="35" t="s">
        <v>257</v>
      </c>
      <c r="H77" s="35" t="s">
        <v>257</v>
      </c>
    </row>
    <row r="78" spans="1:8" s="18" customFormat="1" ht="12.75" customHeight="1">
      <c r="A78" s="1"/>
      <c r="B78" s="60" t="s">
        <v>30</v>
      </c>
      <c r="C78" s="62"/>
      <c r="D78" s="85" t="s">
        <v>71</v>
      </c>
      <c r="E78" s="86"/>
      <c r="F78" s="41"/>
      <c r="G78" s="35" t="s">
        <v>257</v>
      </c>
      <c r="H78" s="35" t="s">
        <v>257</v>
      </c>
    </row>
    <row r="79" spans="1:8" s="18" customFormat="1" ht="12.75" customHeight="1">
      <c r="A79" s="1"/>
      <c r="B79" s="60" t="s">
        <v>32</v>
      </c>
      <c r="C79" s="87"/>
      <c r="D79" s="49" t="s">
        <v>110</v>
      </c>
      <c r="E79" s="88"/>
      <c r="F79" s="31"/>
      <c r="G79" s="35">
        <v>0</v>
      </c>
      <c r="H79" s="35">
        <v>0</v>
      </c>
    </row>
    <row r="80" spans="1:8" s="18" customFormat="1" ht="12.75" customHeight="1">
      <c r="A80" s="1"/>
      <c r="B80" s="60" t="s">
        <v>34</v>
      </c>
      <c r="C80" s="36"/>
      <c r="D80" s="37" t="s">
        <v>72</v>
      </c>
      <c r="E80" s="40"/>
      <c r="F80" s="31"/>
      <c r="G80" s="35">
        <v>7305.29</v>
      </c>
      <c r="H80" s="35">
        <v>1488.82</v>
      </c>
    </row>
    <row r="81" spans="1:8" s="18" customFormat="1" ht="12.75" customHeight="1">
      <c r="A81" s="1"/>
      <c r="B81" s="60" t="s">
        <v>35</v>
      </c>
      <c r="C81" s="36"/>
      <c r="D81" s="37" t="s">
        <v>73</v>
      </c>
      <c r="E81" s="40"/>
      <c r="F81" s="31"/>
      <c r="G81" s="35">
        <v>0</v>
      </c>
      <c r="H81" s="35">
        <v>0</v>
      </c>
    </row>
    <row r="82" spans="1:8" s="18" customFormat="1" ht="12.75" customHeight="1">
      <c r="A82" s="1"/>
      <c r="B82" s="29" t="s">
        <v>123</v>
      </c>
      <c r="C82" s="48"/>
      <c r="D82" s="49" t="s">
        <v>91</v>
      </c>
      <c r="E82" s="50"/>
      <c r="F82" s="31"/>
      <c r="G82" s="35">
        <v>76100.41</v>
      </c>
      <c r="H82" s="35">
        <v>76766.92</v>
      </c>
    </row>
    <row r="83" spans="1:8" s="18" customFormat="1" ht="12.75" customHeight="1">
      <c r="A83" s="1"/>
      <c r="B83" s="29" t="s">
        <v>126</v>
      </c>
      <c r="C83" s="36"/>
      <c r="D83" s="37" t="s">
        <v>74</v>
      </c>
      <c r="E83" s="40"/>
      <c r="F83" s="41"/>
      <c r="G83" s="35">
        <v>0</v>
      </c>
      <c r="H83" s="35">
        <v>0</v>
      </c>
    </row>
    <row r="84" spans="1:8" s="18" customFormat="1" ht="12.75" customHeight="1">
      <c r="A84" s="1"/>
      <c r="B84" s="25" t="s">
        <v>75</v>
      </c>
      <c r="C84" s="89" t="s">
        <v>76</v>
      </c>
      <c r="D84" s="90"/>
      <c r="E84" s="91"/>
      <c r="F84" s="41"/>
      <c r="G84" s="30">
        <f>SUM(G85,G86,G89,G90)</f>
        <v>32651.720000000103</v>
      </c>
      <c r="H84" s="30">
        <f>SUM(H85,H86,H89,H90)</f>
        <v>28365.399999999998</v>
      </c>
    </row>
    <row r="85" spans="1:8" s="18" customFormat="1" ht="12.75" customHeight="1">
      <c r="A85" s="1"/>
      <c r="B85" s="31" t="s">
        <v>9</v>
      </c>
      <c r="C85" s="51" t="s">
        <v>86</v>
      </c>
      <c r="D85" s="36"/>
      <c r="E85" s="72"/>
      <c r="F85" s="41"/>
      <c r="G85" s="35" t="s">
        <v>257</v>
      </c>
      <c r="H85" s="35" t="s">
        <v>257</v>
      </c>
    </row>
    <row r="86" spans="1:8" s="18" customFormat="1" ht="12.75" customHeight="1">
      <c r="A86" s="1"/>
      <c r="B86" s="31" t="s">
        <v>16</v>
      </c>
      <c r="C86" s="32" t="s">
        <v>77</v>
      </c>
      <c r="D86" s="73"/>
      <c r="E86" s="74"/>
      <c r="F86" s="31"/>
      <c r="G86" s="35">
        <f>SUM(G87,G88)</f>
        <v>0</v>
      </c>
      <c r="H86" s="35">
        <f>SUM(H87,H88)</f>
        <v>0</v>
      </c>
    </row>
    <row r="87" spans="1:8" s="18" customFormat="1" ht="12.75" customHeight="1">
      <c r="A87" s="1"/>
      <c r="B87" s="29" t="s">
        <v>18</v>
      </c>
      <c r="C87" s="36"/>
      <c r="D87" s="37" t="s">
        <v>78</v>
      </c>
      <c r="E87" s="40"/>
      <c r="F87" s="31"/>
      <c r="G87" s="35" t="s">
        <v>257</v>
      </c>
      <c r="H87" s="35" t="s">
        <v>257</v>
      </c>
    </row>
    <row r="88" spans="1:8" s="18" customFormat="1" ht="12.75" customHeight="1">
      <c r="A88" s="1"/>
      <c r="B88" s="29" t="s">
        <v>20</v>
      </c>
      <c r="C88" s="36"/>
      <c r="D88" s="37" t="s">
        <v>79</v>
      </c>
      <c r="E88" s="40"/>
      <c r="F88" s="31"/>
      <c r="G88" s="35" t="s">
        <v>257</v>
      </c>
      <c r="H88" s="35" t="s">
        <v>257</v>
      </c>
    </row>
    <row r="89" spans="1:8" s="18" customFormat="1" ht="12.75" customHeight="1">
      <c r="A89" s="1"/>
      <c r="B89" s="56" t="s">
        <v>36</v>
      </c>
      <c r="C89" s="67" t="s">
        <v>108</v>
      </c>
      <c r="D89" s="67"/>
      <c r="E89" s="92"/>
      <c r="F89" s="31"/>
      <c r="G89" s="35" t="s">
        <v>257</v>
      </c>
      <c r="H89" s="35" t="s">
        <v>257</v>
      </c>
    </row>
    <row r="90" spans="1:8" s="18" customFormat="1" ht="12.75" customHeight="1">
      <c r="A90" s="1"/>
      <c r="B90" s="44" t="s">
        <v>44</v>
      </c>
      <c r="C90" s="45" t="s">
        <v>80</v>
      </c>
      <c r="D90" s="46"/>
      <c r="E90" s="47"/>
      <c r="F90" s="31"/>
      <c r="G90" s="35">
        <f>SUM(G91:G92)</f>
        <v>32651.720000000103</v>
      </c>
      <c r="H90" s="35">
        <f>SUM(H91:H92)</f>
        <v>28365.399999999998</v>
      </c>
    </row>
    <row r="91" spans="1:8" s="18" customFormat="1" ht="12.75" customHeight="1">
      <c r="A91" s="1"/>
      <c r="B91" s="29" t="s">
        <v>117</v>
      </c>
      <c r="C91" s="27"/>
      <c r="D91" s="37" t="s">
        <v>105</v>
      </c>
      <c r="E91" s="93"/>
      <c r="F91" s="41"/>
      <c r="G91" s="35">
        <v>4286.3200000000998</v>
      </c>
      <c r="H91" s="35">
        <v>4852.71</v>
      </c>
    </row>
    <row r="92" spans="1:8" s="18" customFormat="1" ht="12.75" customHeight="1">
      <c r="A92" s="1"/>
      <c r="B92" s="29" t="s">
        <v>118</v>
      </c>
      <c r="C92" s="27"/>
      <c r="D92" s="37" t="s">
        <v>106</v>
      </c>
      <c r="E92" s="93"/>
      <c r="F92" s="41"/>
      <c r="G92" s="35">
        <v>28365.4</v>
      </c>
      <c r="H92" s="35">
        <v>23512.69</v>
      </c>
    </row>
    <row r="93" spans="1:8" s="18" customFormat="1" ht="12.75" customHeight="1">
      <c r="A93" s="1"/>
      <c r="B93" s="25" t="s">
        <v>87</v>
      </c>
      <c r="C93" s="89" t="s">
        <v>88</v>
      </c>
      <c r="D93" s="91"/>
      <c r="E93" s="91"/>
      <c r="F93" s="41"/>
      <c r="G93" s="30"/>
      <c r="H93" s="30"/>
    </row>
    <row r="94" spans="1:8" s="18" customFormat="1" ht="25.5" customHeight="1">
      <c r="A94" s="1"/>
      <c r="B94" s="25"/>
      <c r="C94" s="146" t="s">
        <v>119</v>
      </c>
      <c r="D94" s="134"/>
      <c r="E94" s="135"/>
      <c r="F94" s="31"/>
      <c r="G94" s="94">
        <f>SUM(G59,G64,G84,G93)</f>
        <v>344034.10000000009</v>
      </c>
      <c r="H94" s="94">
        <f>SUM(H59,H64,H84,H93)</f>
        <v>337467.60000000003</v>
      </c>
    </row>
    <row r="95" spans="1:8" s="18" customFormat="1">
      <c r="A95" s="1"/>
      <c r="B95" s="95"/>
      <c r="C95" s="96"/>
      <c r="D95" s="96"/>
      <c r="E95" s="96"/>
      <c r="F95" s="96"/>
    </row>
    <row r="96" spans="1:8" s="18" customFormat="1" ht="12.75" customHeight="1">
      <c r="A96" s="1"/>
      <c r="B96" s="151" t="s">
        <v>251</v>
      </c>
      <c r="C96" s="151"/>
      <c r="D96" s="151"/>
      <c r="E96" s="151"/>
      <c r="F96" s="97"/>
      <c r="G96" s="152" t="s">
        <v>215</v>
      </c>
      <c r="H96" s="152"/>
    </row>
    <row r="97" spans="1:8" s="18" customFormat="1" ht="12.75" customHeight="1">
      <c r="A97" s="1"/>
      <c r="B97" s="153" t="s">
        <v>128</v>
      </c>
      <c r="C97" s="153"/>
      <c r="D97" s="153"/>
      <c r="E97" s="153"/>
      <c r="F97" s="18" t="s">
        <v>129</v>
      </c>
      <c r="G97" s="129" t="s">
        <v>111</v>
      </c>
      <c r="H97" s="129"/>
    </row>
    <row r="98" spans="1:8" s="18" customFormat="1">
      <c r="A98" s="1"/>
      <c r="B98" s="22"/>
      <c r="C98" s="22"/>
      <c r="D98" s="22"/>
      <c r="E98" s="22"/>
      <c r="F98" s="22"/>
      <c r="G98" s="22"/>
      <c r="H98" s="22"/>
    </row>
    <row r="99" spans="1:8" s="18" customFormat="1" ht="12.75" customHeight="1">
      <c r="A99" s="1"/>
      <c r="B99" s="154" t="s">
        <v>258</v>
      </c>
      <c r="C99" s="154"/>
      <c r="D99" s="154"/>
      <c r="E99" s="154"/>
      <c r="F99" s="98"/>
      <c r="G99" s="155" t="s">
        <v>259</v>
      </c>
      <c r="H99" s="155"/>
    </row>
    <row r="100" spans="1:8" s="18" customFormat="1" ht="12.75" customHeight="1">
      <c r="A100" s="1"/>
      <c r="B100" s="144" t="s">
        <v>130</v>
      </c>
      <c r="C100" s="144"/>
      <c r="D100" s="144"/>
      <c r="E100" s="144"/>
      <c r="F100" s="5" t="s">
        <v>129</v>
      </c>
      <c r="G100" s="145" t="s">
        <v>111</v>
      </c>
      <c r="H100" s="145"/>
    </row>
    <row r="101" spans="1:8" s="18" customFormat="1">
      <c r="A101" s="1"/>
    </row>
    <row r="102" spans="1:8" s="18" customFormat="1">
      <c r="A102" s="1" t="s">
        <v>268</v>
      </c>
    </row>
    <row r="103" spans="1:8" s="18" customFormat="1">
      <c r="A103" s="1"/>
    </row>
    <row r="104" spans="1:8" s="18" customFormat="1">
      <c r="A104" s="1"/>
    </row>
    <row r="105" spans="1:8" s="18" customFormat="1">
      <c r="A105" s="1"/>
    </row>
    <row r="106" spans="1:8" s="18" customFormat="1">
      <c r="A106" s="1"/>
    </row>
    <row r="107" spans="1:8" s="18" customFormat="1">
      <c r="A107" s="1"/>
    </row>
    <row r="108" spans="1:8" s="18" customFormat="1">
      <c r="A108" s="1"/>
    </row>
    <row r="109" spans="1:8" s="18" customFormat="1">
      <c r="A109" s="1"/>
    </row>
    <row r="110" spans="1:8" s="18" customFormat="1">
      <c r="A110" s="1"/>
    </row>
    <row r="111" spans="1:8" s="18" customFormat="1">
      <c r="A111" s="1"/>
    </row>
    <row r="112" spans="1:8" s="18" customFormat="1">
      <c r="A112" s="1"/>
    </row>
    <row r="113" spans="1:1" s="18" customFormat="1">
      <c r="A113" s="1"/>
    </row>
    <row r="114" spans="1:1" s="18" customFormat="1">
      <c r="A114" s="1"/>
    </row>
    <row r="115" spans="1:1" s="18" customFormat="1">
      <c r="A115" s="1"/>
    </row>
    <row r="116" spans="1:1" s="18" customFormat="1">
      <c r="A116" s="1"/>
    </row>
    <row r="117" spans="1:1" s="18" customFormat="1">
      <c r="A117" s="1"/>
    </row>
    <row r="118" spans="1:1" s="18" customFormat="1">
      <c r="A118" s="1"/>
    </row>
    <row r="119" spans="1:1" s="18" customFormat="1">
      <c r="A119"/>
    </row>
  </sheetData>
  <mergeCells count="27">
    <mergeCell ref="B100:E100"/>
    <mergeCell ref="G100:H100"/>
    <mergeCell ref="C94:E94"/>
    <mergeCell ref="B9:H9"/>
    <mergeCell ref="B10:H11"/>
    <mergeCell ref="B12:F12"/>
    <mergeCell ref="B13:H13"/>
    <mergeCell ref="B14:H14"/>
    <mergeCell ref="B16:H16"/>
    <mergeCell ref="B17:H17"/>
    <mergeCell ref="B96:E96"/>
    <mergeCell ref="G96:H96"/>
    <mergeCell ref="B97:E97"/>
    <mergeCell ref="G97:H97"/>
    <mergeCell ref="B99:E99"/>
    <mergeCell ref="G99:H99"/>
    <mergeCell ref="C62:E62"/>
    <mergeCell ref="B1:H1"/>
    <mergeCell ref="F2:H2"/>
    <mergeCell ref="F3:H3"/>
    <mergeCell ref="B5:H6"/>
    <mergeCell ref="B7:H7"/>
    <mergeCell ref="B8:H8"/>
    <mergeCell ref="E18:H18"/>
    <mergeCell ref="C19:E19"/>
    <mergeCell ref="D47:E47"/>
    <mergeCell ref="D53:E53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66"/>
  <sheetViews>
    <sheetView topLeftCell="A37" workbookViewId="0">
      <selection activeCell="N20" sqref="N20"/>
    </sheetView>
  </sheetViews>
  <sheetFormatPr defaultRowHeight="12.75"/>
  <cols>
    <col min="1" max="1" width="5" style="13" customWidth="1"/>
    <col min="2" max="2" width="8" style="13" customWidth="1"/>
    <col min="3" max="3" width="1.5703125" style="13" hidden="1" customWidth="1"/>
    <col min="4" max="4" width="30.140625" style="13" customWidth="1"/>
    <col min="5" max="5" width="18.28515625" style="13" customWidth="1"/>
    <col min="6" max="6" width="9.140625" style="13" hidden="1" customWidth="1"/>
    <col min="7" max="7" width="11.7109375" style="13" customWidth="1"/>
    <col min="8" max="8" width="8.28515625" style="13" customWidth="1"/>
    <col min="9" max="9" width="12.42578125" style="13" customWidth="1"/>
    <col min="10" max="10" width="13.85546875" style="13" customWidth="1"/>
    <col min="11" max="16384" width="9.140625" style="13"/>
  </cols>
  <sheetData>
    <row r="1" spans="2:10" ht="12.75" customHeight="1">
      <c r="B1" s="179" t="s">
        <v>253</v>
      </c>
      <c r="C1" s="179"/>
      <c r="D1" s="179"/>
      <c r="E1" s="179"/>
      <c r="F1" s="179"/>
      <c r="G1" s="179"/>
      <c r="H1" s="179"/>
      <c r="I1" s="179"/>
      <c r="J1" s="179"/>
    </row>
    <row r="2" spans="2:10" ht="15.75" customHeight="1">
      <c r="E2" s="2"/>
      <c r="H2" s="3" t="s">
        <v>132</v>
      </c>
      <c r="I2" s="4"/>
      <c r="J2" s="4"/>
    </row>
    <row r="3" spans="2:10" ht="15.75" customHeight="1">
      <c r="H3" s="3" t="s">
        <v>112</v>
      </c>
      <c r="I3" s="4"/>
      <c r="J3" s="4"/>
    </row>
    <row r="4" spans="2:10" ht="4.5" customHeight="1"/>
    <row r="5" spans="2:10" ht="15.75" customHeight="1">
      <c r="B5" s="180" t="s">
        <v>133</v>
      </c>
      <c r="C5" s="180"/>
      <c r="D5" s="180"/>
      <c r="E5" s="180"/>
      <c r="F5" s="180"/>
      <c r="G5" s="180"/>
      <c r="H5" s="180"/>
      <c r="I5" s="180"/>
      <c r="J5" s="180"/>
    </row>
    <row r="6" spans="2:10" ht="15.75" customHeight="1">
      <c r="B6" s="181" t="s">
        <v>134</v>
      </c>
      <c r="C6" s="181"/>
      <c r="D6" s="181"/>
      <c r="E6" s="181"/>
      <c r="F6" s="181"/>
      <c r="G6" s="181"/>
      <c r="H6" s="181"/>
      <c r="I6" s="181"/>
      <c r="J6" s="181"/>
    </row>
    <row r="7" spans="2:10" ht="15.75" customHeight="1">
      <c r="B7" s="182" t="s">
        <v>131</v>
      </c>
      <c r="C7" s="182"/>
      <c r="D7" s="182"/>
      <c r="E7" s="182"/>
      <c r="F7" s="182"/>
      <c r="G7" s="182"/>
      <c r="H7" s="182"/>
      <c r="I7" s="182"/>
      <c r="J7" s="182"/>
    </row>
    <row r="8" spans="2:10" ht="15" customHeight="1">
      <c r="B8" s="183" t="s">
        <v>135</v>
      </c>
      <c r="C8" s="183"/>
      <c r="D8" s="183"/>
      <c r="E8" s="183"/>
      <c r="F8" s="183"/>
      <c r="G8" s="183"/>
      <c r="H8" s="183"/>
      <c r="I8" s="183"/>
      <c r="J8" s="183"/>
    </row>
    <row r="9" spans="2:10" ht="15" customHeight="1">
      <c r="B9" s="158" t="s">
        <v>249</v>
      </c>
      <c r="C9" s="158"/>
      <c r="D9" s="158"/>
      <c r="E9" s="158"/>
      <c r="F9" s="158"/>
      <c r="G9" s="158"/>
      <c r="H9" s="158"/>
      <c r="I9" s="158"/>
      <c r="J9" s="158"/>
    </row>
    <row r="10" spans="2:10" ht="15" customHeight="1">
      <c r="B10" s="164" t="s">
        <v>136</v>
      </c>
      <c r="C10" s="164"/>
      <c r="D10" s="164"/>
      <c r="E10" s="164"/>
      <c r="F10" s="164"/>
      <c r="G10" s="164"/>
      <c r="H10" s="164"/>
      <c r="I10" s="164"/>
      <c r="J10" s="164"/>
    </row>
    <row r="11" spans="2:10" ht="15" customHeight="1">
      <c r="B11" s="164" t="s">
        <v>137</v>
      </c>
      <c r="C11" s="164"/>
      <c r="D11" s="164"/>
      <c r="E11" s="164"/>
      <c r="F11" s="164"/>
      <c r="G11" s="164"/>
      <c r="H11" s="164"/>
      <c r="I11" s="164"/>
      <c r="J11" s="164"/>
    </row>
    <row r="12" spans="2:10" ht="12" customHeight="1">
      <c r="B12" s="165"/>
      <c r="C12" s="165"/>
      <c r="D12" s="165"/>
      <c r="E12" s="165"/>
      <c r="F12" s="165"/>
      <c r="G12" s="165"/>
      <c r="H12" s="165"/>
      <c r="I12" s="165"/>
      <c r="J12" s="165"/>
    </row>
    <row r="13" spans="2:10" ht="15" customHeight="1">
      <c r="B13" s="166" t="s">
        <v>138</v>
      </c>
      <c r="C13" s="166"/>
      <c r="D13" s="166"/>
      <c r="E13" s="166"/>
      <c r="F13" s="166"/>
      <c r="G13" s="166"/>
      <c r="H13" s="166"/>
      <c r="I13" s="166"/>
      <c r="J13" s="166"/>
    </row>
    <row r="14" spans="2:10" ht="9.75" customHeight="1">
      <c r="B14" s="164"/>
      <c r="C14" s="164"/>
      <c r="D14" s="164"/>
      <c r="E14" s="164"/>
      <c r="F14" s="164"/>
      <c r="G14" s="164"/>
      <c r="H14" s="164"/>
      <c r="I14" s="164"/>
      <c r="J14" s="164"/>
    </row>
    <row r="15" spans="2:10" ht="15" customHeight="1">
      <c r="B15" s="166" t="s">
        <v>255</v>
      </c>
      <c r="C15" s="166"/>
      <c r="D15" s="166"/>
      <c r="E15" s="166"/>
      <c r="F15" s="166"/>
      <c r="G15" s="166"/>
      <c r="H15" s="166"/>
      <c r="I15" s="166"/>
      <c r="J15" s="166"/>
    </row>
    <row r="16" spans="2:10" ht="9.75" customHeight="1">
      <c r="B16" s="14"/>
      <c r="C16" s="15"/>
      <c r="D16" s="15"/>
      <c r="E16" s="15"/>
      <c r="F16" s="15"/>
      <c r="G16" s="15"/>
      <c r="H16" s="15"/>
      <c r="I16" s="15"/>
      <c r="J16" s="15"/>
    </row>
    <row r="17" spans="2:10" ht="15" customHeight="1">
      <c r="B17" s="184" t="s">
        <v>256</v>
      </c>
      <c r="C17" s="184"/>
      <c r="D17" s="184"/>
      <c r="E17" s="184"/>
      <c r="F17" s="184"/>
      <c r="G17" s="184"/>
      <c r="H17" s="184"/>
      <c r="I17" s="184"/>
      <c r="J17" s="184"/>
    </row>
    <row r="18" spans="2:10" ht="30.75" customHeight="1">
      <c r="B18" s="164" t="s">
        <v>1</v>
      </c>
      <c r="C18" s="164"/>
      <c r="D18" s="164"/>
      <c r="E18" s="164"/>
      <c r="F18" s="164"/>
      <c r="G18" s="164"/>
      <c r="H18" s="164"/>
      <c r="I18" s="164"/>
      <c r="J18" s="164"/>
    </row>
    <row r="19" spans="2:10" s="15" customFormat="1" ht="15" customHeight="1">
      <c r="B19" s="185" t="s">
        <v>252</v>
      </c>
      <c r="C19" s="185"/>
      <c r="D19" s="185"/>
      <c r="E19" s="185"/>
      <c r="F19" s="185"/>
      <c r="G19" s="185"/>
      <c r="H19" s="185"/>
      <c r="I19" s="185"/>
      <c r="J19" s="185"/>
    </row>
    <row r="20" spans="2:10" s="11" customFormat="1" ht="50.1" customHeight="1">
      <c r="B20" s="186" t="s">
        <v>2</v>
      </c>
      <c r="C20" s="187"/>
      <c r="D20" s="186" t="s">
        <v>3</v>
      </c>
      <c r="E20" s="188"/>
      <c r="F20" s="188"/>
      <c r="G20" s="187"/>
      <c r="H20" s="99" t="s">
        <v>139</v>
      </c>
      <c r="I20" s="99" t="s">
        <v>140</v>
      </c>
      <c r="J20" s="99" t="s">
        <v>141</v>
      </c>
    </row>
    <row r="21" spans="2:10" ht="15.75" customHeight="1">
      <c r="B21" s="100" t="s">
        <v>7</v>
      </c>
      <c r="C21" s="101" t="s">
        <v>142</v>
      </c>
      <c r="D21" s="189" t="s">
        <v>142</v>
      </c>
      <c r="E21" s="190"/>
      <c r="F21" s="190"/>
      <c r="G21" s="191"/>
      <c r="H21" s="102"/>
      <c r="I21" s="103">
        <f>SUM(I22,I27,I28)</f>
        <v>356795.19</v>
      </c>
      <c r="J21" s="103">
        <f>SUM(J22,J27,J28)</f>
        <v>277117.78000000003</v>
      </c>
    </row>
    <row r="22" spans="2:10" ht="15.75" customHeight="1">
      <c r="B22" s="104" t="s">
        <v>9</v>
      </c>
      <c r="C22" s="105" t="s">
        <v>143</v>
      </c>
      <c r="D22" s="173" t="s">
        <v>143</v>
      </c>
      <c r="E22" s="174"/>
      <c r="F22" s="174"/>
      <c r="G22" s="175"/>
      <c r="H22" s="106"/>
      <c r="I22" s="107">
        <f>SUM(I23:I26)</f>
        <v>333902.25</v>
      </c>
      <c r="J22" s="107">
        <f>SUM(J23:J26)</f>
        <v>260454.5</v>
      </c>
    </row>
    <row r="23" spans="2:10" ht="15.75" customHeight="1">
      <c r="B23" s="104" t="s">
        <v>144</v>
      </c>
      <c r="C23" s="105" t="s">
        <v>60</v>
      </c>
      <c r="D23" s="173" t="s">
        <v>60</v>
      </c>
      <c r="E23" s="174"/>
      <c r="F23" s="174"/>
      <c r="G23" s="175"/>
      <c r="H23" s="106"/>
      <c r="I23" s="108">
        <v>126628.49</v>
      </c>
      <c r="J23" s="108">
        <v>89006.59</v>
      </c>
    </row>
    <row r="24" spans="2:10" ht="15.75" customHeight="1">
      <c r="B24" s="104" t="s">
        <v>145</v>
      </c>
      <c r="C24" s="109" t="s">
        <v>146</v>
      </c>
      <c r="D24" s="161" t="s">
        <v>146</v>
      </c>
      <c r="E24" s="162"/>
      <c r="F24" s="162"/>
      <c r="G24" s="163"/>
      <c r="H24" s="106"/>
      <c r="I24" s="108">
        <v>206241.3</v>
      </c>
      <c r="J24" s="108">
        <v>169359.1</v>
      </c>
    </row>
    <row r="25" spans="2:10" ht="15.75" customHeight="1">
      <c r="B25" s="104" t="s">
        <v>147</v>
      </c>
      <c r="C25" s="105" t="s">
        <v>148</v>
      </c>
      <c r="D25" s="161" t="s">
        <v>148</v>
      </c>
      <c r="E25" s="162"/>
      <c r="F25" s="162"/>
      <c r="G25" s="163"/>
      <c r="H25" s="106"/>
      <c r="I25" s="108">
        <v>0</v>
      </c>
      <c r="J25" s="108"/>
    </row>
    <row r="26" spans="2:10" ht="15.75" customHeight="1">
      <c r="B26" s="104" t="s">
        <v>149</v>
      </c>
      <c r="C26" s="109" t="s">
        <v>150</v>
      </c>
      <c r="D26" s="161" t="s">
        <v>150</v>
      </c>
      <c r="E26" s="162"/>
      <c r="F26" s="162"/>
      <c r="G26" s="163"/>
      <c r="H26" s="106"/>
      <c r="I26" s="108">
        <v>1032.46</v>
      </c>
      <c r="J26" s="108">
        <v>2088.81</v>
      </c>
    </row>
    <row r="27" spans="2:10" ht="15.75" customHeight="1">
      <c r="B27" s="104" t="s">
        <v>16</v>
      </c>
      <c r="C27" s="105" t="s">
        <v>151</v>
      </c>
      <c r="D27" s="161" t="s">
        <v>151</v>
      </c>
      <c r="E27" s="162"/>
      <c r="F27" s="162"/>
      <c r="G27" s="163"/>
      <c r="H27" s="106"/>
      <c r="I27" s="107"/>
      <c r="J27" s="110"/>
    </row>
    <row r="28" spans="2:10" ht="15.75" customHeight="1">
      <c r="B28" s="104" t="s">
        <v>36</v>
      </c>
      <c r="C28" s="105" t="s">
        <v>152</v>
      </c>
      <c r="D28" s="161" t="s">
        <v>152</v>
      </c>
      <c r="E28" s="162"/>
      <c r="F28" s="162"/>
      <c r="G28" s="163"/>
      <c r="H28" s="106"/>
      <c r="I28" s="107">
        <f>SUM(I29)+SUM(I30)</f>
        <v>22892.94</v>
      </c>
      <c r="J28" s="107">
        <f>SUM(J29)+SUM(J30)</f>
        <v>16663.28</v>
      </c>
    </row>
    <row r="29" spans="2:10" ht="15.75" customHeight="1">
      <c r="B29" s="104" t="s">
        <v>153</v>
      </c>
      <c r="C29" s="109" t="s">
        <v>154</v>
      </c>
      <c r="D29" s="161" t="s">
        <v>154</v>
      </c>
      <c r="E29" s="162"/>
      <c r="F29" s="162"/>
      <c r="G29" s="163"/>
      <c r="H29" s="106"/>
      <c r="I29" s="108">
        <v>22892.94</v>
      </c>
      <c r="J29" s="108">
        <v>16663.28</v>
      </c>
    </row>
    <row r="30" spans="2:10" ht="15.75" customHeight="1">
      <c r="B30" s="104" t="s">
        <v>155</v>
      </c>
      <c r="C30" s="109" t="s">
        <v>156</v>
      </c>
      <c r="D30" s="161" t="s">
        <v>156</v>
      </c>
      <c r="E30" s="162"/>
      <c r="F30" s="162"/>
      <c r="G30" s="163"/>
      <c r="H30" s="106"/>
      <c r="I30" s="108" t="s">
        <v>257</v>
      </c>
      <c r="J30" s="108" t="s">
        <v>257</v>
      </c>
    </row>
    <row r="31" spans="2:10" ht="15.75" customHeight="1">
      <c r="B31" s="100" t="s">
        <v>45</v>
      </c>
      <c r="C31" s="101" t="s">
        <v>157</v>
      </c>
      <c r="D31" s="189" t="s">
        <v>157</v>
      </c>
      <c r="E31" s="190"/>
      <c r="F31" s="190"/>
      <c r="G31" s="191"/>
      <c r="H31" s="102"/>
      <c r="I31" s="103">
        <f>SUM(I32:I45)</f>
        <v>352508.86999999988</v>
      </c>
      <c r="J31" s="103">
        <f>SUM(J32:J45)</f>
        <v>277605.42</v>
      </c>
    </row>
    <row r="32" spans="2:10" ht="15.75" customHeight="1">
      <c r="B32" s="104" t="s">
        <v>9</v>
      </c>
      <c r="C32" s="105" t="s">
        <v>158</v>
      </c>
      <c r="D32" s="161" t="s">
        <v>159</v>
      </c>
      <c r="E32" s="162"/>
      <c r="F32" s="162"/>
      <c r="G32" s="163"/>
      <c r="H32" s="106"/>
      <c r="I32" s="108">
        <v>294392.49</v>
      </c>
      <c r="J32" s="108">
        <v>234505.36</v>
      </c>
    </row>
    <row r="33" spans="2:10" ht="15.75" customHeight="1">
      <c r="B33" s="104" t="s">
        <v>16</v>
      </c>
      <c r="C33" s="105" t="s">
        <v>160</v>
      </c>
      <c r="D33" s="161" t="s">
        <v>161</v>
      </c>
      <c r="E33" s="162"/>
      <c r="F33" s="162"/>
      <c r="G33" s="163"/>
      <c r="H33" s="106"/>
      <c r="I33" s="108">
        <v>4377.1099999999997</v>
      </c>
      <c r="J33" s="108">
        <v>3587.15</v>
      </c>
    </row>
    <row r="34" spans="2:10" ht="15.75" customHeight="1">
      <c r="B34" s="104" t="s">
        <v>36</v>
      </c>
      <c r="C34" s="105" t="s">
        <v>162</v>
      </c>
      <c r="D34" s="161" t="s">
        <v>163</v>
      </c>
      <c r="E34" s="162"/>
      <c r="F34" s="162"/>
      <c r="G34" s="163"/>
      <c r="H34" s="106"/>
      <c r="I34" s="108">
        <v>15593.79</v>
      </c>
      <c r="J34" s="108">
        <v>11574.65</v>
      </c>
    </row>
    <row r="35" spans="2:10" ht="15.75" customHeight="1">
      <c r="B35" s="104" t="s">
        <v>44</v>
      </c>
      <c r="C35" s="105" t="s">
        <v>164</v>
      </c>
      <c r="D35" s="173" t="s">
        <v>165</v>
      </c>
      <c r="E35" s="174"/>
      <c r="F35" s="174"/>
      <c r="G35" s="175"/>
      <c r="H35" s="106"/>
      <c r="I35" s="108">
        <v>0</v>
      </c>
      <c r="J35" s="108"/>
    </row>
    <row r="36" spans="2:10" ht="15.75" customHeight="1">
      <c r="B36" s="104" t="s">
        <v>55</v>
      </c>
      <c r="C36" s="105" t="s">
        <v>166</v>
      </c>
      <c r="D36" s="173" t="s">
        <v>167</v>
      </c>
      <c r="E36" s="174"/>
      <c r="F36" s="174"/>
      <c r="G36" s="175"/>
      <c r="H36" s="106"/>
      <c r="I36" s="108" t="s">
        <v>257</v>
      </c>
      <c r="J36" s="108" t="s">
        <v>257</v>
      </c>
    </row>
    <row r="37" spans="2:10" ht="15.75" customHeight="1">
      <c r="B37" s="104" t="s">
        <v>168</v>
      </c>
      <c r="C37" s="105" t="s">
        <v>169</v>
      </c>
      <c r="D37" s="173" t="s">
        <v>170</v>
      </c>
      <c r="E37" s="174"/>
      <c r="F37" s="174"/>
      <c r="G37" s="175"/>
      <c r="H37" s="106"/>
      <c r="I37" s="108">
        <v>1256.9100000000001</v>
      </c>
      <c r="J37" s="108">
        <v>682.84</v>
      </c>
    </row>
    <row r="38" spans="2:10" ht="15.75" customHeight="1">
      <c r="B38" s="104" t="s">
        <v>171</v>
      </c>
      <c r="C38" s="105" t="s">
        <v>172</v>
      </c>
      <c r="D38" s="173" t="s">
        <v>173</v>
      </c>
      <c r="E38" s="174"/>
      <c r="F38" s="174"/>
      <c r="G38" s="175"/>
      <c r="H38" s="106"/>
      <c r="I38" s="108">
        <v>212.41</v>
      </c>
      <c r="J38" s="108">
        <v>66.38</v>
      </c>
    </row>
    <row r="39" spans="2:10" ht="15.75" customHeight="1">
      <c r="B39" s="104" t="s">
        <v>174</v>
      </c>
      <c r="C39" s="105" t="s">
        <v>175</v>
      </c>
      <c r="D39" s="161" t="s">
        <v>175</v>
      </c>
      <c r="E39" s="162"/>
      <c r="F39" s="162"/>
      <c r="G39" s="163"/>
      <c r="H39" s="106"/>
      <c r="I39" s="108">
        <v>0</v>
      </c>
      <c r="J39" s="108">
        <v>0</v>
      </c>
    </row>
    <row r="40" spans="2:10" ht="15.75" customHeight="1">
      <c r="B40" s="104" t="s">
        <v>176</v>
      </c>
      <c r="C40" s="105" t="s">
        <v>177</v>
      </c>
      <c r="D40" s="173" t="s">
        <v>177</v>
      </c>
      <c r="E40" s="174"/>
      <c r="F40" s="174"/>
      <c r="G40" s="175"/>
      <c r="H40" s="106"/>
      <c r="I40" s="108">
        <v>33397.25</v>
      </c>
      <c r="J40" s="108">
        <v>25622.21</v>
      </c>
    </row>
    <row r="41" spans="2:10" ht="15.75" customHeight="1">
      <c r="B41" s="104" t="s">
        <v>178</v>
      </c>
      <c r="C41" s="105" t="s">
        <v>179</v>
      </c>
      <c r="D41" s="161" t="s">
        <v>180</v>
      </c>
      <c r="E41" s="162"/>
      <c r="F41" s="162"/>
      <c r="G41" s="163"/>
      <c r="H41" s="106"/>
      <c r="I41" s="108" t="s">
        <v>257</v>
      </c>
      <c r="J41" s="108" t="s">
        <v>257</v>
      </c>
    </row>
    <row r="42" spans="2:10" ht="15.75" customHeight="1">
      <c r="B42" s="104" t="s">
        <v>181</v>
      </c>
      <c r="C42" s="105" t="s">
        <v>182</v>
      </c>
      <c r="D42" s="161" t="s">
        <v>183</v>
      </c>
      <c r="E42" s="162"/>
      <c r="F42" s="162"/>
      <c r="G42" s="163"/>
      <c r="H42" s="106"/>
      <c r="I42" s="108" t="s">
        <v>257</v>
      </c>
      <c r="J42" s="108" t="s">
        <v>257</v>
      </c>
    </row>
    <row r="43" spans="2:10" ht="15.75" customHeight="1">
      <c r="B43" s="104" t="s">
        <v>184</v>
      </c>
      <c r="C43" s="105" t="s">
        <v>185</v>
      </c>
      <c r="D43" s="161" t="s">
        <v>186</v>
      </c>
      <c r="E43" s="162"/>
      <c r="F43" s="162"/>
      <c r="G43" s="163"/>
      <c r="H43" s="106"/>
      <c r="I43" s="108" t="s">
        <v>257</v>
      </c>
      <c r="J43" s="108" t="s">
        <v>257</v>
      </c>
    </row>
    <row r="44" spans="2:10" ht="15.75" customHeight="1">
      <c r="B44" s="104" t="s">
        <v>187</v>
      </c>
      <c r="C44" s="105" t="s">
        <v>188</v>
      </c>
      <c r="D44" s="161" t="s">
        <v>189</v>
      </c>
      <c r="E44" s="162"/>
      <c r="F44" s="162"/>
      <c r="G44" s="163"/>
      <c r="H44" s="106"/>
      <c r="I44" s="108">
        <v>3278.91</v>
      </c>
      <c r="J44" s="108">
        <v>1566.83</v>
      </c>
    </row>
    <row r="45" spans="2:10" ht="15.75" customHeight="1">
      <c r="B45" s="104" t="s">
        <v>190</v>
      </c>
      <c r="C45" s="105" t="s">
        <v>191</v>
      </c>
      <c r="D45" s="170" t="s">
        <v>192</v>
      </c>
      <c r="E45" s="171"/>
      <c r="F45" s="171"/>
      <c r="G45" s="172"/>
      <c r="H45" s="106"/>
      <c r="I45" s="108" t="s">
        <v>257</v>
      </c>
      <c r="J45" s="108" t="s">
        <v>257</v>
      </c>
    </row>
    <row r="46" spans="2:10" ht="15.75" customHeight="1">
      <c r="B46" s="101" t="s">
        <v>47</v>
      </c>
      <c r="C46" s="111" t="s">
        <v>193</v>
      </c>
      <c r="D46" s="176" t="s">
        <v>193</v>
      </c>
      <c r="E46" s="177"/>
      <c r="F46" s="177"/>
      <c r="G46" s="178"/>
      <c r="H46" s="102"/>
      <c r="I46" s="103">
        <f>I21-I31</f>
        <v>4286.3200000001234</v>
      </c>
      <c r="J46" s="103">
        <f>J21-J31</f>
        <v>-487.63999999995576</v>
      </c>
    </row>
    <row r="47" spans="2:10" ht="15.75" customHeight="1">
      <c r="B47" s="101" t="s">
        <v>58</v>
      </c>
      <c r="C47" s="101" t="s">
        <v>194</v>
      </c>
      <c r="D47" s="167" t="s">
        <v>194</v>
      </c>
      <c r="E47" s="168"/>
      <c r="F47" s="168"/>
      <c r="G47" s="169"/>
      <c r="H47" s="112"/>
      <c r="I47" s="103">
        <f>IF(TYPE(I48)=1,I48,0)-IF(TYPE(I49)=1,I49,0)-IF(TYPE(I50)=1,I50,0)</f>
        <v>0</v>
      </c>
      <c r="J47" s="103">
        <f>IF(TYPE(J48)=1,J48,0)-IF(TYPE(J49)=1,J49,0)-IF(TYPE(J50)=1,J50,0)</f>
        <v>0</v>
      </c>
    </row>
    <row r="48" spans="2:10" ht="15.75" customHeight="1">
      <c r="B48" s="109" t="s">
        <v>195</v>
      </c>
      <c r="C48" s="105" t="s">
        <v>196</v>
      </c>
      <c r="D48" s="170" t="s">
        <v>197</v>
      </c>
      <c r="E48" s="171"/>
      <c r="F48" s="171"/>
      <c r="G48" s="172"/>
      <c r="H48" s="113"/>
      <c r="I48" s="107"/>
      <c r="J48" s="108"/>
    </row>
    <row r="49" spans="2:10" ht="15.75" customHeight="1">
      <c r="B49" s="109" t="s">
        <v>16</v>
      </c>
      <c r="C49" s="105" t="s">
        <v>198</v>
      </c>
      <c r="D49" s="170" t="s">
        <v>198</v>
      </c>
      <c r="E49" s="171"/>
      <c r="F49" s="171"/>
      <c r="G49" s="172"/>
      <c r="H49" s="113"/>
      <c r="I49" s="108"/>
      <c r="J49" s="108"/>
    </row>
    <row r="50" spans="2:10" ht="15.75" customHeight="1">
      <c r="B50" s="109" t="s">
        <v>199</v>
      </c>
      <c r="C50" s="105" t="s">
        <v>200</v>
      </c>
      <c r="D50" s="170" t="s">
        <v>201</v>
      </c>
      <c r="E50" s="171"/>
      <c r="F50" s="171"/>
      <c r="G50" s="172"/>
      <c r="H50" s="113"/>
      <c r="I50" s="108" t="s">
        <v>257</v>
      </c>
      <c r="J50" s="108" t="s">
        <v>257</v>
      </c>
    </row>
    <row r="51" spans="2:10" ht="15.75" customHeight="1">
      <c r="B51" s="101" t="s">
        <v>63</v>
      </c>
      <c r="C51" s="111" t="s">
        <v>202</v>
      </c>
      <c r="D51" s="176" t="s">
        <v>202</v>
      </c>
      <c r="E51" s="177"/>
      <c r="F51" s="177"/>
      <c r="G51" s="178"/>
      <c r="H51" s="112"/>
      <c r="I51" s="108" t="s">
        <v>257</v>
      </c>
      <c r="J51" s="108" t="s">
        <v>257</v>
      </c>
    </row>
    <row r="52" spans="2:10" ht="30" customHeight="1">
      <c r="B52" s="101" t="s">
        <v>75</v>
      </c>
      <c r="C52" s="111" t="s">
        <v>203</v>
      </c>
      <c r="D52" s="192" t="s">
        <v>203</v>
      </c>
      <c r="E52" s="193"/>
      <c r="F52" s="193"/>
      <c r="G52" s="194"/>
      <c r="H52" s="112"/>
      <c r="I52" s="108" t="s">
        <v>257</v>
      </c>
      <c r="J52" s="108" t="s">
        <v>257</v>
      </c>
    </row>
    <row r="53" spans="2:10" ht="15.75" customHeight="1">
      <c r="B53" s="101" t="s">
        <v>87</v>
      </c>
      <c r="C53" s="111" t="s">
        <v>204</v>
      </c>
      <c r="D53" s="176" t="s">
        <v>204</v>
      </c>
      <c r="E53" s="177"/>
      <c r="F53" s="177"/>
      <c r="G53" s="178"/>
      <c r="H53" s="112"/>
      <c r="I53" s="108" t="s">
        <v>257</v>
      </c>
      <c r="J53" s="108" t="s">
        <v>257</v>
      </c>
    </row>
    <row r="54" spans="2:10" ht="30" customHeight="1">
      <c r="B54" s="101" t="s">
        <v>205</v>
      </c>
      <c r="C54" s="101" t="s">
        <v>206</v>
      </c>
      <c r="D54" s="189" t="s">
        <v>206</v>
      </c>
      <c r="E54" s="190"/>
      <c r="F54" s="190"/>
      <c r="G54" s="191"/>
      <c r="H54" s="112"/>
      <c r="I54" s="103">
        <f>SUM(I46,I47,I51,I52,I53)</f>
        <v>4286.3200000001234</v>
      </c>
      <c r="J54" s="103">
        <f>SUM(J46,J47,J51,J52,J53)</f>
        <v>-487.63999999995576</v>
      </c>
    </row>
    <row r="55" spans="2:10" ht="15.75" customHeight="1">
      <c r="B55" s="101" t="s">
        <v>9</v>
      </c>
      <c r="C55" s="101" t="s">
        <v>207</v>
      </c>
      <c r="D55" s="167" t="s">
        <v>207</v>
      </c>
      <c r="E55" s="168"/>
      <c r="F55" s="168"/>
      <c r="G55" s="169"/>
      <c r="H55" s="112"/>
      <c r="I55" s="108" t="s">
        <v>257</v>
      </c>
      <c r="J55" s="108" t="s">
        <v>257</v>
      </c>
    </row>
    <row r="56" spans="2:10" ht="15.75" customHeight="1">
      <c r="B56" s="101" t="s">
        <v>208</v>
      </c>
      <c r="C56" s="111" t="s">
        <v>209</v>
      </c>
      <c r="D56" s="176" t="s">
        <v>209</v>
      </c>
      <c r="E56" s="177"/>
      <c r="F56" s="177"/>
      <c r="G56" s="178"/>
      <c r="H56" s="112"/>
      <c r="I56" s="103">
        <f>SUM(I54,I55)</f>
        <v>4286.3200000001234</v>
      </c>
      <c r="J56" s="103">
        <f>SUM(J54,J55)</f>
        <v>-487.63999999995576</v>
      </c>
    </row>
    <row r="57" spans="2:10" ht="15.75" customHeight="1">
      <c r="B57" s="109" t="s">
        <v>9</v>
      </c>
      <c r="C57" s="105" t="s">
        <v>210</v>
      </c>
      <c r="D57" s="170" t="s">
        <v>210</v>
      </c>
      <c r="E57" s="171"/>
      <c r="F57" s="171"/>
      <c r="G57" s="172"/>
      <c r="H57" s="113"/>
      <c r="I57" s="107"/>
      <c r="J57" s="107"/>
    </row>
    <row r="58" spans="2:10" ht="15.75" customHeight="1">
      <c r="B58" s="109" t="s">
        <v>16</v>
      </c>
      <c r="C58" s="105" t="s">
        <v>211</v>
      </c>
      <c r="D58" s="170" t="s">
        <v>211</v>
      </c>
      <c r="E58" s="171"/>
      <c r="F58" s="171"/>
      <c r="G58" s="172"/>
      <c r="H58" s="113"/>
      <c r="I58" s="107"/>
      <c r="J58" s="107"/>
    </row>
    <row r="59" spans="2:10">
      <c r="B59" s="5"/>
      <c r="C59" s="5"/>
      <c r="D59" s="5"/>
      <c r="E59" s="5"/>
    </row>
    <row r="60" spans="2:10" ht="15.75" customHeight="1">
      <c r="B60" s="159" t="s">
        <v>251</v>
      </c>
      <c r="C60" s="159"/>
      <c r="D60" s="159"/>
      <c r="E60" s="159"/>
      <c r="F60" s="159"/>
      <c r="G60" s="159"/>
      <c r="H60" s="114"/>
      <c r="I60" s="195" t="s">
        <v>215</v>
      </c>
      <c r="J60" s="195"/>
    </row>
    <row r="61" spans="2:10" s="15" customFormat="1" ht="18.75" customHeight="1">
      <c r="B61" s="156" t="s">
        <v>212</v>
      </c>
      <c r="C61" s="156"/>
      <c r="D61" s="156"/>
      <c r="E61" s="156"/>
      <c r="F61" s="156"/>
      <c r="G61" s="156"/>
      <c r="H61" s="16" t="s">
        <v>129</v>
      </c>
      <c r="I61" s="157" t="s">
        <v>111</v>
      </c>
      <c r="J61" s="157"/>
    </row>
    <row r="62" spans="2:10" s="15" customFormat="1" ht="10.5" customHeight="1">
      <c r="B62" s="7"/>
      <c r="C62" s="7"/>
      <c r="D62" s="7"/>
      <c r="E62" s="7"/>
      <c r="F62" s="7"/>
      <c r="G62" s="7"/>
      <c r="H62" s="7"/>
      <c r="I62" s="6"/>
      <c r="J62" s="6"/>
    </row>
    <row r="63" spans="2:10" s="15" customFormat="1" ht="15" customHeight="1">
      <c r="B63" s="159" t="s">
        <v>258</v>
      </c>
      <c r="C63" s="159"/>
      <c r="D63" s="159"/>
      <c r="E63" s="159"/>
      <c r="F63" s="159"/>
      <c r="G63" s="159"/>
      <c r="H63" s="115"/>
      <c r="I63" s="160" t="s">
        <v>259</v>
      </c>
      <c r="J63" s="160"/>
    </row>
    <row r="64" spans="2:10" s="15" customFormat="1" ht="12" customHeight="1">
      <c r="B64" s="156" t="s">
        <v>213</v>
      </c>
      <c r="C64" s="156"/>
      <c r="D64" s="156"/>
      <c r="E64" s="156"/>
      <c r="F64" s="156"/>
      <c r="G64" s="156"/>
      <c r="H64" s="16" t="s">
        <v>214</v>
      </c>
      <c r="I64" s="157" t="s">
        <v>111</v>
      </c>
      <c r="J64" s="157"/>
    </row>
    <row r="66" spans="2:2">
      <c r="B66" s="116" t="s">
        <v>260</v>
      </c>
    </row>
  </sheetData>
  <mergeCells count="63">
    <mergeCell ref="D56:G56"/>
    <mergeCell ref="D57:G57"/>
    <mergeCell ref="D58:G58"/>
    <mergeCell ref="B60:G60"/>
    <mergeCell ref="I60:J60"/>
    <mergeCell ref="D51:G51"/>
    <mergeCell ref="D52:G52"/>
    <mergeCell ref="D53:G53"/>
    <mergeCell ref="D54:G54"/>
    <mergeCell ref="D55:G55"/>
    <mergeCell ref="D33:G33"/>
    <mergeCell ref="D34:G34"/>
    <mergeCell ref="D35:G35"/>
    <mergeCell ref="D36:G36"/>
    <mergeCell ref="D37:G37"/>
    <mergeCell ref="D28:G28"/>
    <mergeCell ref="D29:G29"/>
    <mergeCell ref="D30:G30"/>
    <mergeCell ref="D31:G31"/>
    <mergeCell ref="D32:G32"/>
    <mergeCell ref="B20:C20"/>
    <mergeCell ref="D20:G20"/>
    <mergeCell ref="D21:G21"/>
    <mergeCell ref="D22:G22"/>
    <mergeCell ref="D23:G23"/>
    <mergeCell ref="B14:J14"/>
    <mergeCell ref="B15:J15"/>
    <mergeCell ref="B17:J17"/>
    <mergeCell ref="B18:J18"/>
    <mergeCell ref="B19:J19"/>
    <mergeCell ref="B1:J1"/>
    <mergeCell ref="B5:J5"/>
    <mergeCell ref="B6:J6"/>
    <mergeCell ref="B7:J7"/>
    <mergeCell ref="B8:J8"/>
    <mergeCell ref="D48:G48"/>
    <mergeCell ref="D49:G49"/>
    <mergeCell ref="D50:G50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B64:G64"/>
    <mergeCell ref="I64:J64"/>
    <mergeCell ref="B9:J9"/>
    <mergeCell ref="B61:G61"/>
    <mergeCell ref="I61:J61"/>
    <mergeCell ref="B63:G63"/>
    <mergeCell ref="I63:J63"/>
    <mergeCell ref="D24:G24"/>
    <mergeCell ref="D25:G25"/>
    <mergeCell ref="D26:G26"/>
    <mergeCell ref="D27:G27"/>
    <mergeCell ref="B10:J10"/>
    <mergeCell ref="B11:J11"/>
    <mergeCell ref="B12:J12"/>
    <mergeCell ref="B13:J13"/>
    <mergeCell ref="D47:G47"/>
  </mergeCells>
  <pageMargins left="0.70866141732283472" right="0.31496062992125984" top="0.55118110236220474" bottom="0.55118110236220474" header="0.31496062992125984" footer="0.31496062992125984"/>
  <pageSetup paperSize="9" scale="7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26"/>
  <sheetViews>
    <sheetView topLeftCell="A13" workbookViewId="0">
      <selection activeCell="J34" sqref="J34"/>
    </sheetView>
  </sheetViews>
  <sheetFormatPr defaultRowHeight="15"/>
  <cols>
    <col min="1" max="1" width="2.42578125" style="3" customWidth="1"/>
    <col min="2" max="2" width="6" style="8" customWidth="1"/>
    <col min="3" max="3" width="32.85546875" style="3" customWidth="1"/>
    <col min="4" max="7" width="15.7109375" style="3" customWidth="1"/>
    <col min="8" max="8" width="14" style="3" customWidth="1"/>
    <col min="9" max="9" width="13.140625" style="3" customWidth="1"/>
    <col min="10" max="11" width="15.7109375" style="3" customWidth="1"/>
    <col min="12" max="12" width="13.140625" style="3" customWidth="1"/>
    <col min="13" max="14" width="15.7109375" style="3" customWidth="1"/>
    <col min="15" max="15" width="20.28515625" style="3" customWidth="1"/>
    <col min="16" max="16384" width="9.140625" style="3"/>
  </cols>
  <sheetData>
    <row r="1" spans="2:15" ht="33.75" customHeight="1">
      <c r="B1" s="196" t="s">
        <v>253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2:15" ht="15" customHeight="1">
      <c r="C2" s="3" t="s">
        <v>261</v>
      </c>
      <c r="J2" s="3" t="s">
        <v>216</v>
      </c>
    </row>
    <row r="3" spans="2:15" ht="15" customHeight="1">
      <c r="J3" s="3" t="s">
        <v>217</v>
      </c>
    </row>
    <row r="5" spans="2:15" ht="15" customHeight="1">
      <c r="B5" s="197" t="s">
        <v>218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2:15" ht="14.25" customHeight="1">
      <c r="B6" s="197" t="s">
        <v>262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8" spans="2:15" ht="15" customHeight="1">
      <c r="B8" s="197" t="s">
        <v>219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</row>
    <row r="9" spans="2:15" ht="5.25" customHeight="1"/>
    <row r="10" spans="2:15" ht="15" customHeight="1">
      <c r="B10" s="198" t="s">
        <v>2</v>
      </c>
      <c r="C10" s="198" t="s">
        <v>220</v>
      </c>
      <c r="D10" s="198" t="s">
        <v>221</v>
      </c>
      <c r="E10" s="200" t="s">
        <v>222</v>
      </c>
      <c r="F10" s="201"/>
      <c r="G10" s="201"/>
      <c r="H10" s="201"/>
      <c r="I10" s="201"/>
      <c r="J10" s="201"/>
      <c r="K10" s="201"/>
      <c r="L10" s="201"/>
      <c r="M10" s="202"/>
      <c r="N10" s="198" t="s">
        <v>223</v>
      </c>
    </row>
    <row r="11" spans="2:15" ht="123" customHeight="1">
      <c r="B11" s="199"/>
      <c r="C11" s="199"/>
      <c r="D11" s="199"/>
      <c r="E11" s="117" t="s">
        <v>250</v>
      </c>
      <c r="F11" s="117" t="s">
        <v>224</v>
      </c>
      <c r="G11" s="117" t="s">
        <v>263</v>
      </c>
      <c r="H11" s="117" t="s">
        <v>225</v>
      </c>
      <c r="I11" s="117" t="s">
        <v>264</v>
      </c>
      <c r="J11" s="9" t="s">
        <v>226</v>
      </c>
      <c r="K11" s="117" t="s">
        <v>227</v>
      </c>
      <c r="L11" s="117" t="s">
        <v>228</v>
      </c>
      <c r="M11" s="118" t="s">
        <v>229</v>
      </c>
      <c r="N11" s="199"/>
    </row>
    <row r="12" spans="2:15" ht="15" customHeight="1">
      <c r="B12" s="119">
        <v>1</v>
      </c>
      <c r="C12" s="119">
        <v>2</v>
      </c>
      <c r="D12" s="119">
        <v>3</v>
      </c>
      <c r="E12" s="119">
        <v>4</v>
      </c>
      <c r="F12" s="119">
        <v>5</v>
      </c>
      <c r="G12" s="119">
        <v>6</v>
      </c>
      <c r="H12" s="119">
        <v>7</v>
      </c>
      <c r="I12" s="119">
        <v>8</v>
      </c>
      <c r="J12" s="119">
        <v>9</v>
      </c>
      <c r="K12" s="119">
        <v>10</v>
      </c>
      <c r="L12" s="120" t="s">
        <v>230</v>
      </c>
      <c r="M12" s="119">
        <v>12</v>
      </c>
      <c r="N12" s="119">
        <v>13</v>
      </c>
    </row>
    <row r="13" spans="2:15" ht="71.25" customHeight="1">
      <c r="B13" s="121" t="s">
        <v>231</v>
      </c>
      <c r="C13" s="122" t="s">
        <v>232</v>
      </c>
      <c r="D13" s="123">
        <f t="shared" ref="D13:M13" si="0">SUM(D14:D15)</f>
        <v>1.45</v>
      </c>
      <c r="E13" s="123">
        <f t="shared" si="0"/>
        <v>126570.63</v>
      </c>
      <c r="F13" s="123">
        <f t="shared" si="0"/>
        <v>0</v>
      </c>
      <c r="G13" s="123">
        <f t="shared" si="0"/>
        <v>155.25</v>
      </c>
      <c r="H13" s="123">
        <f t="shared" si="0"/>
        <v>0</v>
      </c>
      <c r="I13" s="123">
        <f t="shared" si="0"/>
        <v>0</v>
      </c>
      <c r="J13" s="123">
        <f t="shared" si="0"/>
        <v>-126594.48999999999</v>
      </c>
      <c r="K13" s="123">
        <f t="shared" si="0"/>
        <v>0</v>
      </c>
      <c r="L13" s="123">
        <f t="shared" si="0"/>
        <v>0</v>
      </c>
      <c r="M13" s="123">
        <f t="shared" si="0"/>
        <v>0</v>
      </c>
      <c r="N13" s="123">
        <f t="shared" ref="N13:N25" si="1">SUM(D13:M13)</f>
        <v>132.84000000001106</v>
      </c>
      <c r="O13" s="124"/>
    </row>
    <row r="14" spans="2:15" ht="15" customHeight="1">
      <c r="B14" s="125" t="s">
        <v>233</v>
      </c>
      <c r="C14" s="126" t="s">
        <v>234</v>
      </c>
      <c r="D14" s="127">
        <v>1.45</v>
      </c>
      <c r="E14" s="127"/>
      <c r="F14" s="127">
        <v>13722.96</v>
      </c>
      <c r="G14" s="127">
        <v>155.25</v>
      </c>
      <c r="H14" s="127" t="s">
        <v>257</v>
      </c>
      <c r="I14" s="127" t="s">
        <v>257</v>
      </c>
      <c r="J14" s="127">
        <v>-13746.82</v>
      </c>
      <c r="K14" s="127" t="s">
        <v>257</v>
      </c>
      <c r="L14" s="127" t="s">
        <v>257</v>
      </c>
      <c r="M14" s="127" t="s">
        <v>257</v>
      </c>
      <c r="N14" s="127">
        <f t="shared" si="1"/>
        <v>132.84000000000015</v>
      </c>
      <c r="O14" s="128"/>
    </row>
    <row r="15" spans="2:15" ht="15" customHeight="1">
      <c r="B15" s="125" t="s">
        <v>235</v>
      </c>
      <c r="C15" s="126" t="s">
        <v>236</v>
      </c>
      <c r="D15" s="127">
        <v>0</v>
      </c>
      <c r="E15" s="127">
        <v>126570.63</v>
      </c>
      <c r="F15" s="127">
        <v>-13722.96</v>
      </c>
      <c r="G15" s="127" t="s">
        <v>257</v>
      </c>
      <c r="H15" s="127" t="s">
        <v>257</v>
      </c>
      <c r="I15" s="127" t="s">
        <v>257</v>
      </c>
      <c r="J15" s="127">
        <v>-112847.67</v>
      </c>
      <c r="K15" s="127" t="s">
        <v>257</v>
      </c>
      <c r="L15" s="127" t="s">
        <v>257</v>
      </c>
      <c r="M15" s="127">
        <v>0</v>
      </c>
      <c r="N15" s="127">
        <f t="shared" si="1"/>
        <v>1.4551915228366852E-11</v>
      </c>
      <c r="O15" s="124"/>
    </row>
    <row r="16" spans="2:15" ht="74.25" customHeight="1">
      <c r="B16" s="121" t="s">
        <v>237</v>
      </c>
      <c r="C16" s="122" t="s">
        <v>238</v>
      </c>
      <c r="D16" s="123">
        <f t="shared" ref="D16:M16" si="2">SUM(D17:D18)</f>
        <v>212941.97</v>
      </c>
      <c r="E16" s="123">
        <f t="shared" si="2"/>
        <v>198477.06</v>
      </c>
      <c r="F16" s="123">
        <f t="shared" si="2"/>
        <v>0</v>
      </c>
      <c r="G16" s="123">
        <f t="shared" si="2"/>
        <v>180.92</v>
      </c>
      <c r="H16" s="123">
        <f t="shared" si="2"/>
        <v>0</v>
      </c>
      <c r="I16" s="123">
        <f t="shared" si="2"/>
        <v>0</v>
      </c>
      <c r="J16" s="123">
        <f t="shared" si="2"/>
        <v>-201444.17</v>
      </c>
      <c r="K16" s="123">
        <f t="shared" si="2"/>
        <v>0</v>
      </c>
      <c r="L16" s="123">
        <f t="shared" si="2"/>
        <v>0</v>
      </c>
      <c r="M16" s="123">
        <f t="shared" si="2"/>
        <v>0</v>
      </c>
      <c r="N16" s="123">
        <f t="shared" si="1"/>
        <v>210155.78</v>
      </c>
      <c r="O16" s="124"/>
    </row>
    <row r="17" spans="2:15" ht="15" customHeight="1">
      <c r="B17" s="125" t="s">
        <v>265</v>
      </c>
      <c r="C17" s="126" t="s">
        <v>234</v>
      </c>
      <c r="D17" s="127">
        <v>212941.97</v>
      </c>
      <c r="E17" s="127">
        <v>2488.15</v>
      </c>
      <c r="F17" s="127" t="s">
        <v>257</v>
      </c>
      <c r="G17" s="127">
        <v>180.92</v>
      </c>
      <c r="H17" s="127" t="s">
        <v>257</v>
      </c>
      <c r="I17" s="127" t="s">
        <v>257</v>
      </c>
      <c r="J17" s="127">
        <v>-5455.26</v>
      </c>
      <c r="K17" s="127" t="s">
        <v>257</v>
      </c>
      <c r="L17" s="127" t="s">
        <v>257</v>
      </c>
      <c r="M17" s="127">
        <v>0</v>
      </c>
      <c r="N17" s="127">
        <f t="shared" si="1"/>
        <v>210155.78</v>
      </c>
      <c r="O17" s="124"/>
    </row>
    <row r="18" spans="2:15" ht="15" customHeight="1">
      <c r="B18" s="125" t="s">
        <v>266</v>
      </c>
      <c r="C18" s="126" t="s">
        <v>236</v>
      </c>
      <c r="D18" s="127">
        <v>0</v>
      </c>
      <c r="E18" s="127">
        <v>195988.91</v>
      </c>
      <c r="F18" s="127" t="s">
        <v>257</v>
      </c>
      <c r="G18" s="127" t="s">
        <v>257</v>
      </c>
      <c r="H18" s="127" t="s">
        <v>257</v>
      </c>
      <c r="I18" s="127" t="s">
        <v>257</v>
      </c>
      <c r="J18" s="127">
        <v>-195988.91</v>
      </c>
      <c r="K18" s="127" t="s">
        <v>257</v>
      </c>
      <c r="L18" s="127" t="s">
        <v>257</v>
      </c>
      <c r="M18" s="127">
        <v>0</v>
      </c>
      <c r="N18" s="127">
        <f t="shared" si="1"/>
        <v>0</v>
      </c>
      <c r="O18" s="124"/>
    </row>
    <row r="19" spans="2:15" ht="114.75" customHeight="1">
      <c r="B19" s="121" t="s">
        <v>239</v>
      </c>
      <c r="C19" s="122" t="s">
        <v>240</v>
      </c>
      <c r="D19" s="123">
        <f t="shared" ref="D19:M19" si="3">SUM(D20:D21)</f>
        <v>0</v>
      </c>
      <c r="E19" s="123">
        <f t="shared" si="3"/>
        <v>0</v>
      </c>
      <c r="F19" s="123">
        <f t="shared" si="3"/>
        <v>0</v>
      </c>
      <c r="G19" s="123">
        <f t="shared" si="3"/>
        <v>0</v>
      </c>
      <c r="H19" s="123">
        <f t="shared" si="3"/>
        <v>0</v>
      </c>
      <c r="I19" s="123">
        <f t="shared" si="3"/>
        <v>0</v>
      </c>
      <c r="J19" s="123">
        <f t="shared" si="3"/>
        <v>0</v>
      </c>
      <c r="K19" s="123">
        <f t="shared" si="3"/>
        <v>0</v>
      </c>
      <c r="L19" s="123">
        <f t="shared" si="3"/>
        <v>0</v>
      </c>
      <c r="M19" s="123">
        <f t="shared" si="3"/>
        <v>0</v>
      </c>
      <c r="N19" s="123">
        <f t="shared" si="1"/>
        <v>0</v>
      </c>
      <c r="O19" s="124"/>
    </row>
    <row r="20" spans="2:15" ht="15" customHeight="1">
      <c r="B20" s="125" t="s">
        <v>241</v>
      </c>
      <c r="C20" s="126" t="s">
        <v>234</v>
      </c>
      <c r="D20" s="127">
        <v>0</v>
      </c>
      <c r="E20" s="127" t="s">
        <v>257</v>
      </c>
      <c r="F20" s="127" t="s">
        <v>257</v>
      </c>
      <c r="G20" s="127" t="s">
        <v>257</v>
      </c>
      <c r="H20" s="127" t="s">
        <v>257</v>
      </c>
      <c r="I20" s="127" t="s">
        <v>257</v>
      </c>
      <c r="J20" s="127" t="s">
        <v>257</v>
      </c>
      <c r="K20" s="127" t="s">
        <v>257</v>
      </c>
      <c r="L20" s="127" t="s">
        <v>257</v>
      </c>
      <c r="M20" s="127" t="s">
        <v>257</v>
      </c>
      <c r="N20" s="127">
        <f t="shared" si="1"/>
        <v>0</v>
      </c>
      <c r="O20" s="124"/>
    </row>
    <row r="21" spans="2:15" ht="15" customHeight="1">
      <c r="B21" s="125" t="s">
        <v>267</v>
      </c>
      <c r="C21" s="126" t="s">
        <v>236</v>
      </c>
      <c r="D21" s="127">
        <v>0</v>
      </c>
      <c r="E21" s="127" t="s">
        <v>257</v>
      </c>
      <c r="F21" s="127" t="s">
        <v>257</v>
      </c>
      <c r="G21" s="127" t="s">
        <v>257</v>
      </c>
      <c r="H21" s="127" t="s">
        <v>257</v>
      </c>
      <c r="I21" s="127" t="s">
        <v>257</v>
      </c>
      <c r="J21" s="127" t="s">
        <v>257</v>
      </c>
      <c r="K21" s="127" t="s">
        <v>257</v>
      </c>
      <c r="L21" s="127" t="s">
        <v>257</v>
      </c>
      <c r="M21" s="127" t="s">
        <v>257</v>
      </c>
      <c r="N21" s="127">
        <f t="shared" si="1"/>
        <v>0</v>
      </c>
      <c r="O21" s="124"/>
    </row>
    <row r="22" spans="2:15" ht="27.75" customHeight="1">
      <c r="B22" s="121" t="s">
        <v>242</v>
      </c>
      <c r="C22" s="122" t="s">
        <v>243</v>
      </c>
      <c r="D22" s="123">
        <f t="shared" ref="D22:M22" si="4">SUM(D23:D24)</f>
        <v>12381.300000000001</v>
      </c>
      <c r="E22" s="123">
        <f t="shared" si="4"/>
        <v>0</v>
      </c>
      <c r="F22" s="123">
        <f t="shared" si="4"/>
        <v>0</v>
      </c>
      <c r="G22" s="123">
        <f t="shared" si="4"/>
        <v>817.48</v>
      </c>
      <c r="H22" s="123">
        <f t="shared" si="4"/>
        <v>0</v>
      </c>
      <c r="I22" s="123">
        <f t="shared" si="4"/>
        <v>0</v>
      </c>
      <c r="J22" s="123">
        <f t="shared" si="4"/>
        <v>-1032.46</v>
      </c>
      <c r="K22" s="123">
        <f t="shared" si="4"/>
        <v>0</v>
      </c>
      <c r="L22" s="123">
        <f t="shared" si="4"/>
        <v>0</v>
      </c>
      <c r="M22" s="123">
        <f t="shared" si="4"/>
        <v>0</v>
      </c>
      <c r="N22" s="123">
        <f t="shared" si="1"/>
        <v>12166.32</v>
      </c>
      <c r="O22" s="124"/>
    </row>
    <row r="23" spans="2:15" ht="15" customHeight="1">
      <c r="B23" s="125" t="s">
        <v>244</v>
      </c>
      <c r="C23" s="126" t="s">
        <v>234</v>
      </c>
      <c r="D23" s="127">
        <v>12094.04</v>
      </c>
      <c r="E23" s="127"/>
      <c r="F23" s="127" t="s">
        <v>257</v>
      </c>
      <c r="G23" s="127">
        <v>817.48</v>
      </c>
      <c r="H23" s="127" t="s">
        <v>257</v>
      </c>
      <c r="I23" s="127" t="s">
        <v>257</v>
      </c>
      <c r="J23" s="127">
        <v>-1012.71</v>
      </c>
      <c r="K23" s="127" t="s">
        <v>257</v>
      </c>
      <c r="L23" s="127" t="s">
        <v>257</v>
      </c>
      <c r="M23" s="127" t="s">
        <v>257</v>
      </c>
      <c r="N23" s="127">
        <f t="shared" si="1"/>
        <v>11898.810000000001</v>
      </c>
      <c r="O23" s="124"/>
    </row>
    <row r="24" spans="2:15" ht="15" customHeight="1">
      <c r="B24" s="125" t="s">
        <v>245</v>
      </c>
      <c r="C24" s="126" t="s">
        <v>236</v>
      </c>
      <c r="D24" s="127">
        <v>287.26</v>
      </c>
      <c r="E24" s="127" t="s">
        <v>257</v>
      </c>
      <c r="F24" s="127" t="s">
        <v>257</v>
      </c>
      <c r="G24" s="127" t="s">
        <v>257</v>
      </c>
      <c r="H24" s="127" t="s">
        <v>257</v>
      </c>
      <c r="I24" s="127" t="s">
        <v>257</v>
      </c>
      <c r="J24" s="127">
        <v>-19.75</v>
      </c>
      <c r="K24" s="127" t="s">
        <v>257</v>
      </c>
      <c r="L24" s="127" t="s">
        <v>257</v>
      </c>
      <c r="M24" s="127" t="s">
        <v>257</v>
      </c>
      <c r="N24" s="127">
        <f t="shared" si="1"/>
        <v>267.51</v>
      </c>
      <c r="O24" s="124"/>
    </row>
    <row r="25" spans="2:15" ht="28.5" customHeight="1">
      <c r="B25" s="121" t="s">
        <v>246</v>
      </c>
      <c r="C25" s="122" t="s">
        <v>247</v>
      </c>
      <c r="D25" s="123">
        <f t="shared" ref="D25:M25" si="5">SUM(D13,D16,D19,D22)</f>
        <v>225324.72</v>
      </c>
      <c r="E25" s="123">
        <f t="shared" si="5"/>
        <v>325047.69</v>
      </c>
      <c r="F25" s="123">
        <f t="shared" si="5"/>
        <v>0</v>
      </c>
      <c r="G25" s="123">
        <f t="shared" si="5"/>
        <v>1153.6500000000001</v>
      </c>
      <c r="H25" s="123">
        <f t="shared" si="5"/>
        <v>0</v>
      </c>
      <c r="I25" s="123">
        <f t="shared" si="5"/>
        <v>0</v>
      </c>
      <c r="J25" s="123">
        <f t="shared" si="5"/>
        <v>-329071.12000000005</v>
      </c>
      <c r="K25" s="123">
        <f t="shared" si="5"/>
        <v>0</v>
      </c>
      <c r="L25" s="123">
        <f t="shared" si="5"/>
        <v>0</v>
      </c>
      <c r="M25" s="123">
        <f t="shared" si="5"/>
        <v>0</v>
      </c>
      <c r="N25" s="123">
        <f t="shared" si="1"/>
        <v>222454.94</v>
      </c>
      <c r="O25" s="124"/>
    </row>
    <row r="26" spans="2:15" ht="15" customHeight="1">
      <c r="B26" s="10" t="s">
        <v>248</v>
      </c>
    </row>
  </sheetData>
  <mergeCells count="9">
    <mergeCell ref="B1:N1"/>
    <mergeCell ref="B5:N5"/>
    <mergeCell ref="B6:N6"/>
    <mergeCell ref="B8:N8"/>
    <mergeCell ref="D10:D11"/>
    <mergeCell ref="E10:M10"/>
    <mergeCell ref="N10:N11"/>
    <mergeCell ref="B10:B11"/>
    <mergeCell ref="C10:C11"/>
  </mergeCells>
  <pageMargins left="0.11811023622047245" right="7.874015748031496E-2" top="0.74803149606299213" bottom="0.35433070866141736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</vt:i4>
      </vt:variant>
    </vt:vector>
  </HeadingPairs>
  <TitlesOfParts>
    <vt:vector size="4" baseType="lpstr">
      <vt:lpstr>FBA I ketv</vt:lpstr>
      <vt:lpstr>VRA I ketv</vt:lpstr>
      <vt:lpstr>4 priedas</vt:lpstr>
      <vt:lpstr>'FBA I ketv'!Print_Titles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Darbo</dc:creator>
  <cp:lastModifiedBy>Kristina Narvilė</cp:lastModifiedBy>
  <cp:lastPrinted>2022-05-23T00:06:26Z</cp:lastPrinted>
  <dcterms:created xsi:type="dcterms:W3CDTF">2009-07-20T14:30:53Z</dcterms:created>
  <dcterms:modified xsi:type="dcterms:W3CDTF">2022-05-23T00:07:01Z</dcterms:modified>
</cp:coreProperties>
</file>